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คปสจ.63\คปสจ.กันยายน 63\"/>
    </mc:Choice>
  </mc:AlternateContent>
  <xr:revisionPtr revIDLastSave="0" documentId="8_{BA126CD8-9621-4715-9E03-C6A625A260B3}" xr6:coauthVersionLast="45" xr6:coauthVersionMax="45" xr10:uidLastSave="{00000000-0000-0000-0000-000000000000}"/>
  <bookViews>
    <workbookView xWindow="-120" yWindow="-120" windowWidth="29040" windowHeight="15840" xr2:uid="{A246C0CE-D64B-4730-B342-AA7C703A6863}"/>
  </bookViews>
  <sheets>
    <sheet name="ต.ค.2561-20 ก.ย. 2563" sheetId="1" r:id="rId1"/>
  </sheets>
  <definedNames>
    <definedName name="_xlnm.Print_Titles" localSheetId="0">'ต.ค.2561-20 ก.ย. 2563'!$A:$A,'ต.ค.2561-20 ก.ย. 2563'!$3:$6</definedName>
    <definedName name="SAPBEXsysID" hidden="1">"BWP"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8" i="1" l="1"/>
  <c r="AV8" i="1"/>
  <c r="AU27" i="1"/>
  <c r="AP27" i="1"/>
  <c r="AL27" i="1"/>
  <c r="AK27" i="1"/>
  <c r="AM27" i="1" s="1"/>
  <c r="AG27" i="1"/>
  <c r="AH27" i="1" s="1"/>
  <c r="AF27" i="1"/>
  <c r="AD27" i="1"/>
  <c r="AE27" i="1" s="1"/>
  <c r="AB27" i="1"/>
  <c r="AC27" i="1" s="1"/>
  <c r="AA27" i="1"/>
  <c r="X27" i="1"/>
  <c r="W27" i="1"/>
  <c r="V27" i="1"/>
  <c r="R27" i="1"/>
  <c r="S27" i="1" s="1"/>
  <c r="Q27" i="1"/>
  <c r="O27" i="1"/>
  <c r="P27" i="1" s="1"/>
  <c r="M27" i="1"/>
  <c r="N27" i="1" s="1"/>
  <c r="L27" i="1"/>
  <c r="J27" i="1"/>
  <c r="K27" i="1" s="1"/>
  <c r="H27" i="1"/>
  <c r="I27" i="1" s="1"/>
  <c r="G27" i="1"/>
  <c r="F27" i="1"/>
  <c r="E27" i="1"/>
  <c r="D27" i="1"/>
  <c r="B27" i="1"/>
  <c r="C27" i="1"/>
  <c r="AU15" i="1"/>
  <c r="AS15" i="1"/>
  <c r="AQ15" i="1"/>
  <c r="AP15" i="1"/>
  <c r="AN15" i="1"/>
  <c r="AO15" i="1" s="1"/>
  <c r="AL15" i="1"/>
  <c r="AM15" i="1" s="1"/>
  <c r="AK15" i="1"/>
  <c r="AI15" i="1"/>
  <c r="AJ15" i="1" s="1"/>
  <c r="AG15" i="1"/>
  <c r="AH15" i="1" s="1"/>
  <c r="AF15" i="1"/>
  <c r="AD15" i="1"/>
  <c r="AE15" i="1" s="1"/>
  <c r="AB15" i="1"/>
  <c r="AC15" i="1" s="1"/>
  <c r="AA15" i="1"/>
  <c r="Y15" i="1"/>
  <c r="Z15" i="1" s="1"/>
  <c r="X15" i="1"/>
  <c r="W15" i="1"/>
  <c r="V15" i="1"/>
  <c r="T15" i="1"/>
  <c r="R15" i="1"/>
  <c r="S15" i="1" s="1"/>
  <c r="Q15" i="1"/>
  <c r="O15" i="1"/>
  <c r="P15" i="1" s="1"/>
  <c r="M15" i="1"/>
  <c r="N15" i="1" s="1"/>
  <c r="L15" i="1"/>
  <c r="J15" i="1"/>
  <c r="K15" i="1" s="1"/>
  <c r="H15" i="1"/>
  <c r="I15" i="1" s="1"/>
  <c r="G15" i="1"/>
  <c r="F15" i="1"/>
  <c r="D15" i="1"/>
  <c r="E15" i="1"/>
  <c r="B15" i="1"/>
  <c r="AU7" i="1"/>
  <c r="AS7" i="1"/>
  <c r="AS27" i="1" s="1"/>
  <c r="AQ7" i="1"/>
  <c r="AR7" i="1" s="1"/>
  <c r="AP7" i="1"/>
  <c r="AN7" i="1"/>
  <c r="AO7" i="1" s="1"/>
  <c r="AL7" i="1"/>
  <c r="AM7" i="1" s="1"/>
  <c r="AK7" i="1"/>
  <c r="AI7" i="1"/>
  <c r="AJ7" i="1" s="1"/>
  <c r="AG7" i="1"/>
  <c r="AH7" i="1" s="1"/>
  <c r="AF7" i="1"/>
  <c r="AD7" i="1"/>
  <c r="AE7" i="1" s="1"/>
  <c r="AB7" i="1"/>
  <c r="AC7" i="1" s="1"/>
  <c r="AA7" i="1"/>
  <c r="Y7" i="1"/>
  <c r="Z7" i="1" s="1"/>
  <c r="W7" i="1"/>
  <c r="X7" i="1" s="1"/>
  <c r="V7" i="1"/>
  <c r="T7" i="1"/>
  <c r="T27" i="1" s="1"/>
  <c r="R7" i="1"/>
  <c r="S7" i="1" s="1"/>
  <c r="Q7" i="1"/>
  <c r="O7" i="1"/>
  <c r="P7" i="1" s="1"/>
  <c r="N7" i="1"/>
  <c r="M7" i="1"/>
  <c r="L7" i="1"/>
  <c r="J7" i="1"/>
  <c r="K7" i="1" s="1"/>
  <c r="H7" i="1"/>
  <c r="I7" i="1" s="1"/>
  <c r="G7" i="1"/>
  <c r="F8" i="1"/>
  <c r="F7" i="1"/>
  <c r="E7" i="1"/>
  <c r="D7" i="1"/>
  <c r="B7" i="1"/>
  <c r="C7" i="1"/>
  <c r="AQ27" i="1" l="1"/>
  <c r="AY8" i="1"/>
  <c r="AT15" i="1"/>
  <c r="AT7" i="1"/>
  <c r="AN27" i="1"/>
  <c r="AO27" i="1" s="1"/>
  <c r="AI27" i="1"/>
  <c r="AJ27" i="1" s="1"/>
  <c r="Y27" i="1"/>
  <c r="Z27" i="1" s="1"/>
  <c r="U15" i="1"/>
  <c r="U27" i="1"/>
  <c r="U7" i="1"/>
  <c r="AR15" i="1"/>
  <c r="AR27" i="1" l="1"/>
  <c r="AT27" i="1"/>
  <c r="AX26" i="1"/>
  <c r="AX25" i="1"/>
  <c r="AY25" i="1" s="1"/>
  <c r="AX24" i="1"/>
  <c r="AX23" i="1"/>
  <c r="AX22" i="1"/>
  <c r="AX21" i="1"/>
  <c r="AY21" i="1" s="1"/>
  <c r="AX20" i="1"/>
  <c r="AY20" i="1" s="1"/>
  <c r="AX19" i="1"/>
  <c r="AY19" i="1" s="1"/>
  <c r="AX18" i="1"/>
  <c r="AY18" i="1" s="1"/>
  <c r="AX17" i="1"/>
  <c r="AY17" i="1" s="1"/>
  <c r="AX16" i="1"/>
  <c r="AX14" i="1"/>
  <c r="AX13" i="1"/>
  <c r="AX12" i="1"/>
  <c r="AX11" i="1"/>
  <c r="AX10" i="1"/>
  <c r="AX9" i="1"/>
  <c r="AV26" i="1"/>
  <c r="AV25" i="1"/>
  <c r="AV24" i="1"/>
  <c r="AV23" i="1"/>
  <c r="AV22" i="1"/>
  <c r="AV21" i="1"/>
  <c r="AV20" i="1"/>
  <c r="AV19" i="1"/>
  <c r="AV18" i="1"/>
  <c r="AV17" i="1"/>
  <c r="AV16" i="1"/>
  <c r="AV14" i="1"/>
  <c r="AV13" i="1"/>
  <c r="AV12" i="1"/>
  <c r="AV11" i="1"/>
  <c r="AV10" i="1"/>
  <c r="AV9" i="1"/>
  <c r="AV7" i="1" s="1"/>
  <c r="AU26" i="1"/>
  <c r="AU25" i="1"/>
  <c r="AU24" i="1"/>
  <c r="AU23" i="1"/>
  <c r="AU22" i="1"/>
  <c r="AU21" i="1"/>
  <c r="AU20" i="1"/>
  <c r="AU19" i="1"/>
  <c r="AU18" i="1"/>
  <c r="AU17" i="1"/>
  <c r="AU16" i="1"/>
  <c r="AU14" i="1"/>
  <c r="AU13" i="1"/>
  <c r="AU12" i="1"/>
  <c r="AU11" i="1"/>
  <c r="AU10" i="1"/>
  <c r="AU9" i="1"/>
  <c r="AU8" i="1"/>
  <c r="AY23" i="1" l="1"/>
  <c r="AY26" i="1"/>
  <c r="AY22" i="1"/>
  <c r="AY24" i="1"/>
  <c r="AY16" i="1"/>
  <c r="AY9" i="1"/>
  <c r="AY11" i="1"/>
  <c r="AY13" i="1"/>
  <c r="AY10" i="1"/>
  <c r="AY14" i="1"/>
  <c r="AY12" i="1"/>
  <c r="AX7" i="1"/>
  <c r="AY7" i="1" s="1"/>
  <c r="AX15" i="1"/>
  <c r="AX27" i="1"/>
  <c r="AV15" i="1"/>
  <c r="AW7" i="1"/>
  <c r="AV27" i="1"/>
  <c r="AW27" i="1" s="1"/>
  <c r="AT26" i="1"/>
  <c r="AR26" i="1"/>
  <c r="AT25" i="1"/>
  <c r="AR25" i="1"/>
  <c r="AT24" i="1"/>
  <c r="AR24" i="1"/>
  <c r="AT23" i="1"/>
  <c r="AR23" i="1"/>
  <c r="AT22" i="1"/>
  <c r="AR22" i="1"/>
  <c r="AT21" i="1"/>
  <c r="AR21" i="1"/>
  <c r="AT20" i="1"/>
  <c r="AR20" i="1"/>
  <c r="AT19" i="1"/>
  <c r="AR19" i="1"/>
  <c r="AT18" i="1"/>
  <c r="AR18" i="1"/>
  <c r="AT17" i="1"/>
  <c r="AR17" i="1"/>
  <c r="AT16" i="1"/>
  <c r="AR16" i="1"/>
  <c r="AT14" i="1"/>
  <c r="AR14" i="1"/>
  <c r="AT13" i="1"/>
  <c r="AR13" i="1"/>
  <c r="AT12" i="1"/>
  <c r="AR12" i="1"/>
  <c r="AT11" i="1"/>
  <c r="AR11" i="1"/>
  <c r="AT10" i="1"/>
  <c r="AR10" i="1"/>
  <c r="AT9" i="1"/>
  <c r="AR9" i="1"/>
  <c r="AT8" i="1"/>
  <c r="AR8" i="1"/>
  <c r="AO26" i="1"/>
  <c r="AM26" i="1"/>
  <c r="AO25" i="1"/>
  <c r="AM25" i="1"/>
  <c r="AO24" i="1"/>
  <c r="AM24" i="1"/>
  <c r="AO23" i="1"/>
  <c r="AM23" i="1"/>
  <c r="AO22" i="1"/>
  <c r="AM22" i="1"/>
  <c r="AO21" i="1"/>
  <c r="AM21" i="1"/>
  <c r="AO20" i="1"/>
  <c r="AM20" i="1"/>
  <c r="AO19" i="1"/>
  <c r="AM19" i="1"/>
  <c r="AO18" i="1"/>
  <c r="AM18" i="1"/>
  <c r="AO17" i="1"/>
  <c r="AM17" i="1"/>
  <c r="AO16" i="1"/>
  <c r="AM16" i="1"/>
  <c r="AO14" i="1"/>
  <c r="AM14" i="1"/>
  <c r="AO13" i="1"/>
  <c r="AM13" i="1"/>
  <c r="AO12" i="1"/>
  <c r="AM12" i="1"/>
  <c r="AO11" i="1"/>
  <c r="AM11" i="1"/>
  <c r="AO10" i="1"/>
  <c r="AM10" i="1"/>
  <c r="AO9" i="1"/>
  <c r="AM9" i="1"/>
  <c r="AO8" i="1"/>
  <c r="AM8" i="1"/>
  <c r="AJ26" i="1"/>
  <c r="AH26" i="1"/>
  <c r="AJ25" i="1"/>
  <c r="AH25" i="1"/>
  <c r="AJ24" i="1"/>
  <c r="AH24" i="1"/>
  <c r="AJ23" i="1"/>
  <c r="AH23" i="1"/>
  <c r="AJ22" i="1"/>
  <c r="AH22" i="1"/>
  <c r="AJ21" i="1"/>
  <c r="AH21" i="1"/>
  <c r="AJ20" i="1"/>
  <c r="AH20" i="1"/>
  <c r="AJ19" i="1"/>
  <c r="AH19" i="1"/>
  <c r="AJ18" i="1"/>
  <c r="AH18" i="1"/>
  <c r="AJ17" i="1"/>
  <c r="AH17" i="1"/>
  <c r="AJ16" i="1"/>
  <c r="AH16" i="1"/>
  <c r="AJ14" i="1"/>
  <c r="AH14" i="1"/>
  <c r="AJ13" i="1"/>
  <c r="AH13" i="1"/>
  <c r="AJ12" i="1"/>
  <c r="AH12" i="1"/>
  <c r="AJ11" i="1"/>
  <c r="AH11" i="1"/>
  <c r="AJ10" i="1"/>
  <c r="AH10" i="1"/>
  <c r="AJ9" i="1"/>
  <c r="AH9" i="1"/>
  <c r="AJ8" i="1"/>
  <c r="AH8" i="1"/>
  <c r="Z26" i="1"/>
  <c r="X26" i="1"/>
  <c r="Z25" i="1"/>
  <c r="X25" i="1"/>
  <c r="Z24" i="1"/>
  <c r="X24" i="1"/>
  <c r="Z23" i="1"/>
  <c r="X23" i="1"/>
  <c r="Z22" i="1"/>
  <c r="X22" i="1"/>
  <c r="Z21" i="1"/>
  <c r="X21" i="1"/>
  <c r="Z20" i="1"/>
  <c r="X20" i="1"/>
  <c r="Z19" i="1"/>
  <c r="X19" i="1"/>
  <c r="Z18" i="1"/>
  <c r="X18" i="1"/>
  <c r="Z17" i="1"/>
  <c r="X17" i="1"/>
  <c r="Z16" i="1"/>
  <c r="X16" i="1"/>
  <c r="Z14" i="1"/>
  <c r="X14" i="1"/>
  <c r="Z13" i="1"/>
  <c r="X13" i="1"/>
  <c r="Z12" i="1"/>
  <c r="X12" i="1"/>
  <c r="Z11" i="1"/>
  <c r="X11" i="1"/>
  <c r="Z10" i="1"/>
  <c r="X10" i="1"/>
  <c r="Z9" i="1"/>
  <c r="X9" i="1"/>
  <c r="Z8" i="1"/>
  <c r="X8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U17" i="1"/>
  <c r="S17" i="1"/>
  <c r="U16" i="1"/>
  <c r="S16" i="1"/>
  <c r="U14" i="1"/>
  <c r="S14" i="1"/>
  <c r="U13" i="1"/>
  <c r="S13" i="1"/>
  <c r="U12" i="1"/>
  <c r="S12" i="1"/>
  <c r="U11" i="1"/>
  <c r="S11" i="1"/>
  <c r="U10" i="1"/>
  <c r="S10" i="1"/>
  <c r="U9" i="1"/>
  <c r="S9" i="1"/>
  <c r="U8" i="1"/>
  <c r="S8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C15" i="1"/>
  <c r="F14" i="1"/>
  <c r="D14" i="1"/>
  <c r="F13" i="1"/>
  <c r="D13" i="1"/>
  <c r="F12" i="1"/>
  <c r="D12" i="1"/>
  <c r="F11" i="1"/>
  <c r="D11" i="1"/>
  <c r="F10" i="1"/>
  <c r="D10" i="1"/>
  <c r="F9" i="1"/>
  <c r="D9" i="1"/>
  <c r="D8" i="1"/>
  <c r="AY27" i="1" l="1"/>
  <c r="AW15" i="1"/>
  <c r="AY15" i="1"/>
  <c r="AW26" i="1"/>
  <c r="AW12" i="1"/>
  <c r="AW8" i="1"/>
  <c r="AW25" i="1"/>
  <c r="AW22" i="1"/>
  <c r="AW11" i="1"/>
  <c r="AW17" i="1"/>
  <c r="AW21" i="1"/>
  <c r="AW10" i="1"/>
  <c r="AW14" i="1"/>
  <c r="AW16" i="1"/>
  <c r="AW20" i="1"/>
  <c r="AW24" i="1"/>
  <c r="AW13" i="1"/>
  <c r="AW19" i="1"/>
  <c r="AW23" i="1"/>
  <c r="AW18" i="1"/>
  <c r="AW9" i="1"/>
</calcChain>
</file>

<file path=xl/sharedStrings.xml><?xml version="1.0" encoding="utf-8"?>
<sst xmlns="http://schemas.openxmlformats.org/spreadsheetml/2006/main" count="119" uniqueCount="46">
  <si>
    <t>การกำกับติดตามแผนเงินบำรุงโรงพยาบาล ปีงบประมาณ 2562</t>
  </si>
  <si>
    <t>รายการ</t>
  </si>
  <si>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</si>
  <si>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</si>
  <si>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</si>
  <si>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</si>
  <si>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</si>
  <si>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</si>
  <si>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</si>
  <si>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</si>
  <si>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</si>
  <si>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จังหวัดสระแก้ว</t>
  </si>
  <si>
    <t>ประจำเดือน ต.ค.-ธ.ค.2561</t>
  </si>
  <si>
    <t>ประจำเดือน ต.ค.-ม.ค.2562</t>
  </si>
  <si>
    <t>แผนเงินบำรุง</t>
  </si>
  <si>
    <t>ก่อหนี้ผูกพัน</t>
  </si>
  <si>
    <t>เบิก-จ่าย</t>
  </si>
  <si>
    <t xml:space="preserve">จำนวน </t>
  </si>
  <si>
    <t>ร้อยละ</t>
  </si>
  <si>
    <t>1.หมวดค่าวัสดุ</t>
  </si>
  <si>
    <t>1.1 ค่ายา</t>
  </si>
  <si>
    <t>1.2 ค่าวัสดุเภสัชกรรม</t>
  </si>
  <si>
    <t xml:space="preserve">1.3 ค่าวัสดุการแพทย์  </t>
  </si>
  <si>
    <t xml:space="preserve">1.4 ค่าวัสดุวิทยาศาสตร์การแพทย์ </t>
  </si>
  <si>
    <t>1.5 ค่าวัสดุเอ๊กซเรย์ (X-Ray)</t>
  </si>
  <si>
    <t>1.6 ค่าวัสดุทันตกรรม</t>
  </si>
  <si>
    <t>1.7 ค่าวัสดุน้ำมันเชื้อเพลิง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</si>
  <si>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</si>
  <si>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</si>
  <si>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</si>
  <si>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</si>
  <si>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</si>
  <si>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</si>
  <si>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</si>
  <si>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</si>
  <si>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</si>
  <si>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</si>
  <si>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</si>
  <si>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2.11 ค่าครุภัณฑ์ต่ำกว่าเกณฑ์</t>
  </si>
  <si>
    <t>รวม</t>
  </si>
  <si>
    <t>ปรับแผน26/7</t>
  </si>
  <si>
    <t xml:space="preserve">หมายเหตุ :    กลุ่มงานประกันสุขภาพ  สำนักงานสาธารณสุขจังหวัดสระแก้ว   </t>
  </si>
  <si>
    <t>ก่อหนี้ผูกพัน ตค.61-ต.ค.62</t>
  </si>
  <si>
    <t>เบิก-จ่าย ตค.61-ต.ค.62</t>
  </si>
  <si>
    <t>รายงาน  ณ  วันที่  27 สิงหาคม  2563</t>
  </si>
  <si>
    <t>ประจำเดือน  ตุลาคม 2561 - 20 กันยายน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</si>
</sst>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0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0" fontId="5" fillId="0" borderId="7" xfId="0" applyNumberFormat="1" applyFont="1" applyBorder="1" applyAlignment="1" applyProtection="1">
      <alignment horizontal="left" vertical="center"/>
      <protection locked="0"/>
    </xf>
    <xf numFmtId="4" fontId="6" fillId="2" borderId="7" xfId="1" applyNumberFormat="1" applyFont="1" applyFill="1" applyBorder="1" applyAlignment="1">
      <alignment vertical="center"/>
    </xf>
    <xf numFmtId="43" fontId="5" fillId="0" borderId="7" xfId="1" applyFont="1" applyFill="1" applyBorder="1" applyAlignment="1">
      <alignment vertical="center"/>
    </xf>
    <xf numFmtId="4" fontId="5" fillId="2" borderId="7" xfId="1" applyNumberFormat="1" applyFont="1" applyFill="1" applyBorder="1" applyAlignment="1" applyProtection="1">
      <alignment vertical="center" wrapText="1"/>
      <protection locked="0"/>
    </xf>
    <xf numFmtId="4" fontId="5" fillId="2" borderId="7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1" applyNumberFormat="1" applyFont="1" applyFill="1" applyBorder="1" applyAlignment="1">
      <alignment vertical="center"/>
    </xf>
    <xf numFmtId="43" fontId="6" fillId="0" borderId="7" xfId="1" applyFont="1" applyFill="1" applyBorder="1" applyAlignment="1">
      <alignment vertical="center"/>
    </xf>
    <xf numFmtId="43" fontId="5" fillId="2" borderId="7" xfId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4" fontId="6" fillId="3" borderId="7" xfId="1" applyNumberFormat="1" applyFont="1" applyFill="1" applyBorder="1" applyAlignment="1">
      <alignment vertical="center"/>
    </xf>
    <xf numFmtId="40" fontId="5" fillId="0" borderId="7" xfId="0" applyNumberFormat="1" applyFont="1" applyBorder="1" applyAlignment="1" applyProtection="1">
      <alignment horizontal="left" vertical="center" wrapText="1"/>
      <protection locked="0"/>
    </xf>
    <xf numFmtId="40" fontId="3" fillId="0" borderId="7" xfId="0" applyNumberFormat="1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/>
    </xf>
    <xf numFmtId="43" fontId="6" fillId="0" borderId="0" xfId="1" applyFont="1" applyAlignment="1">
      <alignment vertical="center"/>
    </xf>
    <xf numFmtId="40" fontId="6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4" fontId="5" fillId="0" borderId="7" xfId="1" applyNumberFormat="1" applyFont="1" applyFill="1" applyBorder="1" applyAlignment="1">
      <alignment vertical="center"/>
    </xf>
    <xf numFmtId="4" fontId="3" fillId="0" borderId="7" xfId="1" applyNumberFormat="1" applyFont="1" applyFill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3" fillId="3" borderId="7" xfId="1" applyNumberFormat="1" applyFont="1" applyFill="1" applyBorder="1" applyAlignment="1">
      <alignment vertical="center"/>
    </xf>
    <xf numFmtId="4" fontId="4" fillId="3" borderId="7" xfId="1" applyNumberFormat="1" applyFont="1" applyFill="1" applyBorder="1" applyAlignment="1">
      <alignment vertical="center"/>
    </xf>
    <xf numFmtId="4" fontId="7" fillId="3" borderId="7" xfId="1" applyNumberFormat="1" applyFont="1" applyFill="1" applyBorder="1" applyAlignment="1">
      <alignment vertical="center"/>
    </xf>
    <xf numFmtId="4" fontId="4" fillId="2" borderId="7" xfId="0" applyNumberFormat="1" applyFont="1" applyFill="1" applyBorder="1" applyAlignment="1">
      <alignment horizontal="right" vertical="center"/>
    </xf>
    <xf numFmtId="4" fontId="3" fillId="2" borderId="7" xfId="1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7" xfId="1" applyNumberFormat="1" applyFont="1" applyFill="1" applyBorder="1" applyAlignment="1">
      <alignment vertical="center"/>
    </xf>
    <xf numFmtId="43" fontId="7" fillId="0" borderId="7" xfId="1" applyFont="1" applyFill="1" applyBorder="1" applyAlignment="1">
      <alignment vertical="center"/>
    </xf>
    <xf numFmtId="4" fontId="7" fillId="0" borderId="7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3" fontId="6" fillId="0" borderId="0" xfId="1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8161C-AB94-472D-B191-712C38D24BA5}">
  <dimension ref="A1:AY30"/>
  <sheetViews>
    <sheetView tabSelected="1" zoomScale="70" zoomScaleNormal="70" workbookViewId="0">
      <pane xSplit="1" ySplit="6" topLeftCell="AJ7" activePane="bottomRight" state="frozen"/>
      <selection pane="topRight" activeCell="B1" sqref="B1"/>
      <selection pane="bottomLeft" activeCell="A7" sqref="A7"/>
      <selection pane="bottomRight" activeCell="AX12" sqref="AX12"/>
    </sheetView>
  </sheetViews>
  <sheetFormatPr defaultColWidth="16.375" defaultRowHeight="23.25" x14ac:dyDescent="0.2"/>
  <cols>
    <col min="1" max="1" width="28.75" style="19" customWidth="1"/>
    <col min="2" max="2" width="18.875" style="19" customWidth="1"/>
    <col min="3" max="3" width="20.5" style="30" customWidth="1"/>
    <col min="4" max="4" width="15.5" style="30" customWidth="1"/>
    <col min="5" max="5" width="23" style="31" customWidth="1"/>
    <col min="6" max="6" width="15.5" style="31" customWidth="1"/>
    <col min="7" max="7" width="17.125" style="19" customWidth="1"/>
    <col min="8" max="9" width="17.125" style="24" customWidth="1"/>
    <col min="10" max="12" width="17.125" style="19" customWidth="1"/>
    <col min="13" max="14" width="17.125" style="24" customWidth="1"/>
    <col min="15" max="15" width="17.125" style="19" customWidth="1"/>
    <col min="16" max="16" width="17.125" style="25" customWidth="1"/>
    <col min="17" max="17" width="17.125" style="19" customWidth="1"/>
    <col min="18" max="19" width="17.125" style="24" customWidth="1"/>
    <col min="20" max="22" width="17.125" style="19" customWidth="1"/>
    <col min="23" max="24" width="17.125" style="24" customWidth="1"/>
    <col min="25" max="27" width="17.125" style="19" customWidth="1"/>
    <col min="28" max="29" width="17.125" style="24" customWidth="1"/>
    <col min="30" max="32" width="17.125" style="19" customWidth="1"/>
    <col min="33" max="34" width="17.125" style="24" customWidth="1"/>
    <col min="35" max="37" width="17.125" style="19" customWidth="1"/>
    <col min="38" max="39" width="17.125" style="24" customWidth="1"/>
    <col min="40" max="40" width="17.125" style="19" customWidth="1"/>
    <col min="41" max="41" width="17.125" style="48" customWidth="1"/>
    <col min="42" max="42" width="17.125" style="19" customWidth="1"/>
    <col min="43" max="44" width="17.125" style="24" customWidth="1"/>
    <col min="45" max="47" width="17.125" style="19" customWidth="1"/>
    <col min="48" max="49" width="17.125" style="24" customWidth="1"/>
    <col min="50" max="52" width="17.125" style="19" customWidth="1"/>
    <col min="53" max="16384" width="16.375" style="19"/>
  </cols>
  <sheetData>
    <row r="1" spans="1:51" s="1" customFormat="1" x14ac:dyDescent="0.2">
      <c r="A1" s="1" t="s">
        <v>0</v>
      </c>
      <c r="C1" s="27"/>
      <c r="D1" s="27"/>
      <c r="E1" s="27"/>
      <c r="F1" s="27"/>
      <c r="G1" s="3"/>
      <c r="H1" s="3"/>
      <c r="I1" s="3"/>
      <c r="J1" s="3"/>
      <c r="K1" s="3"/>
      <c r="L1" s="3"/>
      <c r="M1" s="3"/>
      <c r="N1" s="4"/>
      <c r="O1" s="3"/>
      <c r="P1" s="5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6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s="1" customFormat="1" x14ac:dyDescent="0.2">
      <c r="A2" s="2" t="s">
        <v>45</v>
      </c>
      <c r="B2" s="2"/>
      <c r="C2" s="28"/>
      <c r="D2" s="28"/>
      <c r="E2" s="28"/>
      <c r="F2" s="28"/>
      <c r="G2" s="3"/>
      <c r="H2" s="3"/>
      <c r="I2" s="3"/>
      <c r="J2" s="3"/>
      <c r="K2" s="3"/>
      <c r="L2" s="3"/>
      <c r="M2" s="3"/>
      <c r="N2" s="4"/>
      <c r="O2" s="3"/>
      <c r="P2" s="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6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1" customFormat="1" x14ac:dyDescent="0.2">
      <c r="A3" s="58" t="s">
        <v>1</v>
      </c>
      <c r="B3" s="54" t="s">
        <v>2</v>
      </c>
      <c r="C3" s="55"/>
      <c r="D3" s="55"/>
      <c r="E3" s="55"/>
      <c r="F3" s="56"/>
      <c r="G3" s="54" t="s">
        <v>3</v>
      </c>
      <c r="H3" s="55"/>
      <c r="I3" s="55"/>
      <c r="J3" s="55"/>
      <c r="K3" s="56"/>
      <c r="L3" s="54" t="s">
        <v>4</v>
      </c>
      <c r="M3" s="55"/>
      <c r="N3" s="55"/>
      <c r="O3" s="55"/>
      <c r="P3" s="56"/>
      <c r="Q3" s="54" t="s">
        <v>5</v>
      </c>
      <c r="R3" s="55"/>
      <c r="S3" s="55"/>
      <c r="T3" s="55"/>
      <c r="U3" s="56"/>
      <c r="V3" s="54" t="s">
        <v>6</v>
      </c>
      <c r="W3" s="55"/>
      <c r="X3" s="55"/>
      <c r="Y3" s="55"/>
      <c r="Z3" s="56"/>
      <c r="AA3" s="54" t="s">
        <v>7</v>
      </c>
      <c r="AB3" s="55"/>
      <c r="AC3" s="55"/>
      <c r="AD3" s="55"/>
      <c r="AE3" s="56"/>
      <c r="AF3" s="54" t="s">
        <v>8</v>
      </c>
      <c r="AG3" s="55"/>
      <c r="AH3" s="55"/>
      <c r="AI3" s="55"/>
      <c r="AJ3" s="56"/>
      <c r="AK3" s="54" t="s">
        <v>9</v>
      </c>
      <c r="AL3" s="55"/>
      <c r="AM3" s="55"/>
      <c r="AN3" s="55"/>
      <c r="AO3" s="56"/>
      <c r="AP3" s="54" t="s">
        <v>10</v>
      </c>
      <c r="AQ3" s="55"/>
      <c r="AR3" s="55"/>
      <c r="AS3" s="55"/>
      <c r="AT3" s="56"/>
      <c r="AU3" s="54" t="s">
        <v>11</v>
      </c>
      <c r="AV3" s="55"/>
      <c r="AW3" s="55"/>
      <c r="AX3" s="55"/>
      <c r="AY3" s="56"/>
    </row>
    <row r="4" spans="1:51" s="1" customFormat="1" hidden="1" x14ac:dyDescent="0.2">
      <c r="A4" s="59"/>
      <c r="B4" s="54" t="s">
        <v>12</v>
      </c>
      <c r="C4" s="55"/>
      <c r="D4" s="55"/>
      <c r="E4" s="55"/>
      <c r="F4" s="56"/>
      <c r="G4" s="54" t="s">
        <v>12</v>
      </c>
      <c r="H4" s="55"/>
      <c r="I4" s="55"/>
      <c r="J4" s="55"/>
      <c r="K4" s="56"/>
      <c r="L4" s="54" t="s">
        <v>12</v>
      </c>
      <c r="M4" s="55"/>
      <c r="N4" s="55"/>
      <c r="O4" s="55"/>
      <c r="P4" s="56"/>
      <c r="Q4" s="54" t="s">
        <v>12</v>
      </c>
      <c r="R4" s="55"/>
      <c r="S4" s="55"/>
      <c r="T4" s="55"/>
      <c r="U4" s="56"/>
      <c r="V4" s="54" t="s">
        <v>12</v>
      </c>
      <c r="W4" s="55"/>
      <c r="X4" s="55"/>
      <c r="Y4" s="55"/>
      <c r="Z4" s="56"/>
      <c r="AA4" s="54" t="s">
        <v>12</v>
      </c>
      <c r="AB4" s="55"/>
      <c r="AC4" s="55"/>
      <c r="AD4" s="55"/>
      <c r="AE4" s="56"/>
      <c r="AF4" s="54" t="s">
        <v>12</v>
      </c>
      <c r="AG4" s="55"/>
      <c r="AH4" s="55"/>
      <c r="AI4" s="55"/>
      <c r="AJ4" s="56"/>
      <c r="AK4" s="54" t="s">
        <v>13</v>
      </c>
      <c r="AL4" s="55"/>
      <c r="AM4" s="55"/>
      <c r="AN4" s="55"/>
      <c r="AO4" s="56"/>
      <c r="AP4" s="54" t="s">
        <v>12</v>
      </c>
      <c r="AQ4" s="55"/>
      <c r="AR4" s="55"/>
      <c r="AS4" s="55"/>
      <c r="AT4" s="56"/>
      <c r="AU4" s="54"/>
      <c r="AV4" s="55"/>
      <c r="AW4" s="55"/>
      <c r="AX4" s="55"/>
      <c r="AY4" s="56"/>
    </row>
    <row r="5" spans="1:51" s="6" customFormat="1" x14ac:dyDescent="0.2">
      <c r="A5" s="59"/>
      <c r="B5" s="50" t="s">
        <v>14</v>
      </c>
      <c r="C5" s="57" t="s">
        <v>15</v>
      </c>
      <c r="D5" s="57"/>
      <c r="E5" s="57" t="s">
        <v>16</v>
      </c>
      <c r="F5" s="57"/>
      <c r="G5" s="50" t="s">
        <v>14</v>
      </c>
      <c r="H5" s="51" t="s">
        <v>15</v>
      </c>
      <c r="I5" s="51"/>
      <c r="J5" s="51" t="s">
        <v>16</v>
      </c>
      <c r="K5" s="51"/>
      <c r="L5" s="50" t="s">
        <v>14</v>
      </c>
      <c r="M5" s="51" t="s">
        <v>15</v>
      </c>
      <c r="N5" s="51"/>
      <c r="O5" s="51" t="s">
        <v>16</v>
      </c>
      <c r="P5" s="51"/>
      <c r="Q5" s="50" t="s">
        <v>14</v>
      </c>
      <c r="R5" s="51" t="s">
        <v>15</v>
      </c>
      <c r="S5" s="51"/>
      <c r="T5" s="51" t="s">
        <v>16</v>
      </c>
      <c r="U5" s="51"/>
      <c r="V5" s="50" t="s">
        <v>14</v>
      </c>
      <c r="W5" s="51" t="s">
        <v>15</v>
      </c>
      <c r="X5" s="51"/>
      <c r="Y5" s="51" t="s">
        <v>16</v>
      </c>
      <c r="Z5" s="51"/>
      <c r="AA5" s="50" t="s">
        <v>14</v>
      </c>
      <c r="AB5" s="51" t="s">
        <v>15</v>
      </c>
      <c r="AC5" s="51"/>
      <c r="AD5" s="51" t="s">
        <v>16</v>
      </c>
      <c r="AE5" s="51"/>
      <c r="AF5" s="50" t="s">
        <v>14</v>
      </c>
      <c r="AG5" s="51" t="s">
        <v>15</v>
      </c>
      <c r="AH5" s="51"/>
      <c r="AI5" s="51" t="s">
        <v>16</v>
      </c>
      <c r="AJ5" s="51"/>
      <c r="AK5" s="50" t="s">
        <v>14</v>
      </c>
      <c r="AL5" s="51" t="s">
        <v>42</v>
      </c>
      <c r="AM5" s="51"/>
      <c r="AN5" s="51" t="s">
        <v>43</v>
      </c>
      <c r="AO5" s="51"/>
      <c r="AP5" s="50" t="s">
        <v>14</v>
      </c>
      <c r="AQ5" s="51" t="s">
        <v>15</v>
      </c>
      <c r="AR5" s="51"/>
      <c r="AS5" s="52" t="s">
        <v>16</v>
      </c>
      <c r="AT5" s="53"/>
      <c r="AU5" s="50" t="s">
        <v>14</v>
      </c>
      <c r="AV5" s="51" t="s">
        <v>15</v>
      </c>
      <c r="AW5" s="51"/>
      <c r="AX5" s="51" t="s">
        <v>16</v>
      </c>
      <c r="AY5" s="51"/>
    </row>
    <row r="6" spans="1:51" s="3" customFormat="1" ht="19.5" customHeight="1" x14ac:dyDescent="0.2">
      <c r="A6" s="60"/>
      <c r="B6" s="50"/>
      <c r="C6" s="29" t="s">
        <v>17</v>
      </c>
      <c r="D6" s="29" t="s">
        <v>18</v>
      </c>
      <c r="E6" s="29" t="s">
        <v>17</v>
      </c>
      <c r="F6" s="29" t="s">
        <v>18</v>
      </c>
      <c r="G6" s="50"/>
      <c r="H6" s="7" t="s">
        <v>17</v>
      </c>
      <c r="I6" s="7" t="s">
        <v>18</v>
      </c>
      <c r="J6" s="7" t="s">
        <v>17</v>
      </c>
      <c r="K6" s="7" t="s">
        <v>18</v>
      </c>
      <c r="L6" s="50"/>
      <c r="M6" s="7" t="s">
        <v>17</v>
      </c>
      <c r="N6" s="8" t="s">
        <v>18</v>
      </c>
      <c r="O6" s="7" t="s">
        <v>17</v>
      </c>
      <c r="P6" s="9" t="s">
        <v>18</v>
      </c>
      <c r="Q6" s="50"/>
      <c r="R6" s="7" t="s">
        <v>17</v>
      </c>
      <c r="S6" s="7" t="s">
        <v>18</v>
      </c>
      <c r="T6" s="7" t="s">
        <v>17</v>
      </c>
      <c r="U6" s="7" t="s">
        <v>18</v>
      </c>
      <c r="V6" s="50"/>
      <c r="W6" s="7" t="s">
        <v>17</v>
      </c>
      <c r="X6" s="7" t="s">
        <v>18</v>
      </c>
      <c r="Y6" s="7" t="s">
        <v>17</v>
      </c>
      <c r="Z6" s="7" t="s">
        <v>18</v>
      </c>
      <c r="AA6" s="50"/>
      <c r="AB6" s="7" t="s">
        <v>17</v>
      </c>
      <c r="AC6" s="7" t="s">
        <v>18</v>
      </c>
      <c r="AD6" s="7" t="s">
        <v>17</v>
      </c>
      <c r="AE6" s="7" t="s">
        <v>18</v>
      </c>
      <c r="AF6" s="50"/>
      <c r="AG6" s="7" t="s">
        <v>17</v>
      </c>
      <c r="AH6" s="7" t="s">
        <v>18</v>
      </c>
      <c r="AI6" s="7" t="s">
        <v>17</v>
      </c>
      <c r="AJ6" s="7" t="s">
        <v>18</v>
      </c>
      <c r="AK6" s="50"/>
      <c r="AL6" s="7" t="s">
        <v>17</v>
      </c>
      <c r="AM6" s="7" t="s">
        <v>18</v>
      </c>
      <c r="AN6" s="7" t="s">
        <v>17</v>
      </c>
      <c r="AO6" s="47" t="s">
        <v>18</v>
      </c>
      <c r="AP6" s="50"/>
      <c r="AQ6" s="7" t="s">
        <v>17</v>
      </c>
      <c r="AR6" s="7" t="s">
        <v>18</v>
      </c>
      <c r="AS6" s="7" t="s">
        <v>17</v>
      </c>
      <c r="AT6" s="7" t="s">
        <v>18</v>
      </c>
      <c r="AU6" s="50"/>
      <c r="AV6" s="7" t="s">
        <v>17</v>
      </c>
      <c r="AW6" s="7" t="s">
        <v>18</v>
      </c>
      <c r="AX6" s="7" t="s">
        <v>17</v>
      </c>
      <c r="AY6" s="7" t="s">
        <v>18</v>
      </c>
    </row>
    <row r="7" spans="1:51" s="1" customFormat="1" ht="25.5" customHeight="1" x14ac:dyDescent="0.2">
      <c r="A7" s="10" t="s">
        <v>19</v>
      </c>
      <c r="B7" s="40">
        <f>SUM(B8:B14)</f>
        <v>197840873.09999999</v>
      </c>
      <c r="C7" s="42">
        <f>SUM(C8:C14)</f>
        <v>201469996.65999997</v>
      </c>
      <c r="D7" s="43">
        <f>C7*100/B7</f>
        <v>101.83436491314188</v>
      </c>
      <c r="E7" s="42">
        <f>SUM(E8:E14)</f>
        <v>201335300.76000005</v>
      </c>
      <c r="F7" s="38">
        <f>E7*100/C7</f>
        <v>99.933143444565971</v>
      </c>
      <c r="G7" s="40">
        <f>SUM(G8:G14)</f>
        <v>12787518.800000001</v>
      </c>
      <c r="H7" s="42">
        <f>SUM(H8:H14)</f>
        <v>12234266.959999999</v>
      </c>
      <c r="I7" s="43">
        <f>H7*100/G7</f>
        <v>95.673501258117398</v>
      </c>
      <c r="J7" s="42">
        <f>SUM(J8:J14)</f>
        <v>12234266.959999999</v>
      </c>
      <c r="K7" s="43">
        <f>J7*100/H7</f>
        <v>100.00000000000001</v>
      </c>
      <c r="L7" s="40">
        <f>SUM(L8:L14)</f>
        <v>14814157.760000002</v>
      </c>
      <c r="M7" s="42">
        <f>SUM(M8:M14)</f>
        <v>12590648.200000001</v>
      </c>
      <c r="N7" s="43">
        <f>M7*100/L7</f>
        <v>84.990644787085074</v>
      </c>
      <c r="O7" s="42">
        <f>SUM(O8:O14)</f>
        <v>12590648.200000001</v>
      </c>
      <c r="P7" s="43">
        <f>O7*100/M7</f>
        <v>99.999999999999986</v>
      </c>
      <c r="Q7" s="40">
        <f>SUM(Q8:Q14)</f>
        <v>21890662.370000001</v>
      </c>
      <c r="R7" s="42">
        <f>SUM(R8:R14)</f>
        <v>17848230.879999999</v>
      </c>
      <c r="S7" s="43">
        <f>R7*100/Q7</f>
        <v>81.53353506771937</v>
      </c>
      <c r="T7" s="42">
        <f>SUM(T8:T14)</f>
        <v>17750677.68</v>
      </c>
      <c r="U7" s="38">
        <f>T7*100/R7</f>
        <v>99.453429302568509</v>
      </c>
      <c r="V7" s="40">
        <f>SUM(V8:V14)</f>
        <v>20561672.120000001</v>
      </c>
      <c r="W7" s="42">
        <f>SUM(W8:W14)</f>
        <v>12412376.719999999</v>
      </c>
      <c r="X7" s="43">
        <f>W7*100/V7</f>
        <v>60.366572560636662</v>
      </c>
      <c r="Y7" s="42">
        <f>SUM(Y8:Y14)</f>
        <v>12412376.719999999</v>
      </c>
      <c r="Z7" s="43">
        <f>Y7*100/W7</f>
        <v>100.00000000000001</v>
      </c>
      <c r="AA7" s="40">
        <f>SUM(AA8:AA14)</f>
        <v>74637242.599999994</v>
      </c>
      <c r="AB7" s="42">
        <f>SUM(AB8:AB14)</f>
        <v>74263602.88000001</v>
      </c>
      <c r="AC7" s="43">
        <f>AB7*100/AA7</f>
        <v>99.499392385109388</v>
      </c>
      <c r="AD7" s="42">
        <f>SUM(AD8:AD14)</f>
        <v>74263602.879999995</v>
      </c>
      <c r="AE7" s="43">
        <f>AD7*100/AB7</f>
        <v>99.999999999999986</v>
      </c>
      <c r="AF7" s="40">
        <f>SUM(AF8:AF14)</f>
        <v>15153000</v>
      </c>
      <c r="AG7" s="42">
        <f>SUM(AG8:AG14)</f>
        <v>15726208.659999998</v>
      </c>
      <c r="AH7" s="43">
        <f>AG7*100/AF7</f>
        <v>103.78280644096877</v>
      </c>
      <c r="AI7" s="42">
        <f>SUM(AI8:AI14)</f>
        <v>15331631.359999999</v>
      </c>
      <c r="AJ7" s="38">
        <f>AI7*100/AG7</f>
        <v>97.49095723876782</v>
      </c>
      <c r="AK7" s="40">
        <f>SUM(AK8:AK14)</f>
        <v>10194832.220000001</v>
      </c>
      <c r="AL7" s="42">
        <f>SUM(AL8:AL14)</f>
        <v>9534001.1899999995</v>
      </c>
      <c r="AM7" s="43">
        <f>AL7*100/AK7</f>
        <v>93.517980328272628</v>
      </c>
      <c r="AN7" s="42">
        <f>SUM(AN8:AN14)</f>
        <v>9534001.1899999995</v>
      </c>
      <c r="AO7" s="43">
        <f>AN7*100/AL7</f>
        <v>100</v>
      </c>
      <c r="AP7" s="40">
        <f>SUM(AP8:AP14)</f>
        <v>8550396.1600000001</v>
      </c>
      <c r="AQ7" s="42">
        <f>SUM(AQ8:AQ14)</f>
        <v>8067613.8099999996</v>
      </c>
      <c r="AR7" s="43">
        <f>AQ7*100/AP7</f>
        <v>94.353684426243007</v>
      </c>
      <c r="AS7" s="42">
        <f>SUM(AS8:AS14)</f>
        <v>7736940.2499999991</v>
      </c>
      <c r="AT7" s="38">
        <f>AS7*100/AQ7</f>
        <v>95.901222247523506</v>
      </c>
      <c r="AU7" s="40">
        <f>SUM(AU8:AU14)</f>
        <v>376430355.13000005</v>
      </c>
      <c r="AV7" s="42">
        <f>SUM(AV8:AV14)</f>
        <v>364146945.95999998</v>
      </c>
      <c r="AW7" s="43">
        <f>AV7*100/AU7</f>
        <v>96.736870711248045</v>
      </c>
      <c r="AX7" s="42">
        <f>SUM(AX8:AX14)</f>
        <v>363189446</v>
      </c>
      <c r="AY7" s="38">
        <f>AX7*100/AV7</f>
        <v>99.737056710038928</v>
      </c>
    </row>
    <row r="8" spans="1:51" ht="25.5" customHeight="1" x14ac:dyDescent="0.2">
      <c r="A8" s="11" t="s">
        <v>20</v>
      </c>
      <c r="B8" s="12">
        <v>123000000</v>
      </c>
      <c r="C8" s="32">
        <v>105399149.95999999</v>
      </c>
      <c r="D8" s="32">
        <f t="shared" ref="D8:D26" si="0">C8*100/B8</f>
        <v>85.690365821138215</v>
      </c>
      <c r="E8" s="13">
        <v>105341173.06000005</v>
      </c>
      <c r="F8" s="34">
        <f>E8*100/C8</f>
        <v>99.94499300988484</v>
      </c>
      <c r="G8" s="14">
        <v>6506544</v>
      </c>
      <c r="H8" s="13">
        <v>6431547.709999999</v>
      </c>
      <c r="I8" s="32">
        <f t="shared" ref="I8:I26" si="1">H8*100/G8</f>
        <v>98.847371354132065</v>
      </c>
      <c r="J8" s="13">
        <v>6431547.709999999</v>
      </c>
      <c r="K8" s="32">
        <f>J8*100/H8</f>
        <v>100</v>
      </c>
      <c r="L8" s="15">
        <v>9077064.7300000004</v>
      </c>
      <c r="M8" s="16">
        <v>7806904.5</v>
      </c>
      <c r="N8" s="16">
        <v>79.149580439314548</v>
      </c>
      <c r="O8" s="16">
        <v>7806904.5</v>
      </c>
      <c r="P8" s="16">
        <v>100</v>
      </c>
      <c r="Q8" s="14">
        <v>11614934.789999999</v>
      </c>
      <c r="R8" s="32">
        <v>10137696.27</v>
      </c>
      <c r="S8" s="32">
        <f t="shared" ref="S8:S26" si="2">R8*100/Q8</f>
        <v>87.281559933751467</v>
      </c>
      <c r="T8" s="32">
        <v>10042623.07</v>
      </c>
      <c r="U8" s="34">
        <f>T8*100/R8</f>
        <v>99.062181412148391</v>
      </c>
      <c r="V8" s="15">
        <v>11690671.938181818</v>
      </c>
      <c r="W8" s="16">
        <v>7988462.9699999997</v>
      </c>
      <c r="X8" s="16">
        <f t="shared" ref="X8:X26" si="3">W8*100/V8</f>
        <v>68.331940304557037</v>
      </c>
      <c r="Y8" s="17">
        <v>7988462.9699999997</v>
      </c>
      <c r="Z8" s="16">
        <f>Y8*100/W8</f>
        <v>100</v>
      </c>
      <c r="AA8" s="12">
        <v>42728807</v>
      </c>
      <c r="AB8" s="16">
        <v>39986246.710000001</v>
      </c>
      <c r="AC8" s="16">
        <v>93.58147235423634</v>
      </c>
      <c r="AD8" s="16">
        <v>39986246.710000001</v>
      </c>
      <c r="AE8" s="16">
        <v>100</v>
      </c>
      <c r="AF8" s="15">
        <v>9700000</v>
      </c>
      <c r="AG8" s="32">
        <v>9158487.5199999996</v>
      </c>
      <c r="AH8" s="32">
        <f t="shared" ref="AH8:AH26" si="4">AG8*100/AF8</f>
        <v>94.41739711340206</v>
      </c>
      <c r="AI8" s="32">
        <v>9158487.5199999996</v>
      </c>
      <c r="AJ8" s="16">
        <f>AI8*100/AG8</f>
        <v>100</v>
      </c>
      <c r="AK8" s="14">
        <v>4996688.6100000003</v>
      </c>
      <c r="AL8" s="32">
        <v>5258117.2300000004</v>
      </c>
      <c r="AM8" s="32">
        <f t="shared" ref="AM8:AM26" si="5">AL8*100/AK8</f>
        <v>105.23203746330712</v>
      </c>
      <c r="AN8" s="16">
        <v>5258117.2299999995</v>
      </c>
      <c r="AO8" s="16">
        <f>AN8*100/AL8</f>
        <v>99.999999999999986</v>
      </c>
      <c r="AP8" s="14">
        <v>4875866.16</v>
      </c>
      <c r="AQ8" s="32">
        <v>4905530.42</v>
      </c>
      <c r="AR8" s="32">
        <f t="shared" ref="AR8:AR26" si="6">AQ8*100/AP8</f>
        <v>100.60838954611502</v>
      </c>
      <c r="AS8" s="44">
        <v>4753718.42</v>
      </c>
      <c r="AT8" s="20">
        <f>AS8*100/AQ8</f>
        <v>96.905288786283791</v>
      </c>
      <c r="AU8" s="18">
        <f>B8+G8+L8+Q8+V8+AA8+AF8+AK8+AP8</f>
        <v>224190577.22818181</v>
      </c>
      <c r="AV8" s="17">
        <f>C8+H8+M8+R8+W8+AB8+AG8+AL8+AQ8</f>
        <v>197072143.28999999</v>
      </c>
      <c r="AW8" s="17">
        <f t="shared" ref="AW8:AW25" si="7">AV8*100/AU8</f>
        <v>87.903847577598867</v>
      </c>
      <c r="AX8" s="17">
        <f>E8+J8+O8+T8+Y8+AD8+AI8+AN8+AS8</f>
        <v>196767281.19000003</v>
      </c>
      <c r="AY8" s="39">
        <f t="shared" ref="AY8:AY26" si="8">AX8*100/AV8</f>
        <v>99.845304316018257</v>
      </c>
    </row>
    <row r="9" spans="1:51" ht="25.5" customHeight="1" x14ac:dyDescent="0.2">
      <c r="A9" s="11" t="s">
        <v>21</v>
      </c>
      <c r="B9" s="12">
        <v>2000000</v>
      </c>
      <c r="C9" s="32">
        <v>2203241.66</v>
      </c>
      <c r="D9" s="32">
        <f t="shared" si="0"/>
        <v>110.162083</v>
      </c>
      <c r="E9" s="13">
        <v>2203241.66</v>
      </c>
      <c r="F9" s="32">
        <f t="shared" ref="F9:F26" si="9">E9*100/C9</f>
        <v>100</v>
      </c>
      <c r="G9" s="14">
        <v>0</v>
      </c>
      <c r="H9" s="32">
        <v>0</v>
      </c>
      <c r="I9" s="32" t="e">
        <f t="shared" si="1"/>
        <v>#DIV/0!</v>
      </c>
      <c r="J9" s="32">
        <v>0</v>
      </c>
      <c r="K9" s="32" t="e">
        <f t="shared" ref="K9:K26" si="10">J9*100/H9</f>
        <v>#DIV/0!</v>
      </c>
      <c r="L9" s="15">
        <v>116635</v>
      </c>
      <c r="M9" s="16">
        <v>44500</v>
      </c>
      <c r="N9" s="16">
        <v>64.904659836241265</v>
      </c>
      <c r="O9" s="16">
        <v>44500</v>
      </c>
      <c r="P9" s="16">
        <v>100</v>
      </c>
      <c r="Q9" s="14">
        <v>25000</v>
      </c>
      <c r="R9" s="32">
        <v>10500</v>
      </c>
      <c r="S9" s="32">
        <f t="shared" si="2"/>
        <v>42</v>
      </c>
      <c r="T9" s="32">
        <v>10500</v>
      </c>
      <c r="U9" s="32">
        <f t="shared" ref="U9:U26" si="11">T9*100/R9</f>
        <v>100</v>
      </c>
      <c r="V9" s="15">
        <v>10000</v>
      </c>
      <c r="W9" s="16">
        <v>0</v>
      </c>
      <c r="X9" s="16">
        <f t="shared" si="3"/>
        <v>0</v>
      </c>
      <c r="Y9" s="16">
        <v>0</v>
      </c>
      <c r="Z9" s="16" t="e">
        <f t="shared" ref="Z9:Z26" si="12">Y9*100/W9</f>
        <v>#DIV/0!</v>
      </c>
      <c r="AA9" s="12">
        <v>681133.3</v>
      </c>
      <c r="AB9" s="32">
        <v>881910</v>
      </c>
      <c r="AC9" s="32">
        <v>129.47685864132615</v>
      </c>
      <c r="AD9" s="32">
        <v>881910</v>
      </c>
      <c r="AE9" s="32">
        <v>100</v>
      </c>
      <c r="AF9" s="15">
        <v>125000</v>
      </c>
      <c r="AG9" s="32">
        <v>349300</v>
      </c>
      <c r="AH9" s="32">
        <f t="shared" si="4"/>
        <v>279.44</v>
      </c>
      <c r="AI9" s="32">
        <v>349300</v>
      </c>
      <c r="AJ9" s="16">
        <f t="shared" ref="AJ9:AJ26" si="13">AI9*100/AG9</f>
        <v>100</v>
      </c>
      <c r="AK9" s="14">
        <v>840</v>
      </c>
      <c r="AL9" s="32">
        <v>1600</v>
      </c>
      <c r="AM9" s="32">
        <f t="shared" si="5"/>
        <v>190.47619047619048</v>
      </c>
      <c r="AN9" s="16">
        <v>1600</v>
      </c>
      <c r="AO9" s="16">
        <f t="shared" ref="AO9:AO26" si="14">AN9*100/AL9</f>
        <v>100</v>
      </c>
      <c r="AP9" s="14">
        <v>1048455.6</v>
      </c>
      <c r="AQ9" s="32">
        <v>1011230.4</v>
      </c>
      <c r="AR9" s="32">
        <f t="shared" si="6"/>
        <v>96.449520609170293</v>
      </c>
      <c r="AS9" s="44">
        <v>1006203.8500000001</v>
      </c>
      <c r="AT9" s="20">
        <f t="shared" ref="AT9:AT26" si="15">AS9*100/AQ9</f>
        <v>99.502927324969676</v>
      </c>
      <c r="AU9" s="18">
        <f t="shared" ref="AU9:AU14" si="16">B9+G9+L9+Q9+V9+AA9+AF9+AK9+AP9</f>
        <v>4007063.9</v>
      </c>
      <c r="AV9" s="17">
        <f t="shared" ref="AV9:AV14" si="17">C9+H9+M9+R9+W9+AB9+AG9+AL9+AQ9</f>
        <v>4502282.0600000005</v>
      </c>
      <c r="AW9" s="17">
        <f t="shared" si="7"/>
        <v>112.35862897020436</v>
      </c>
      <c r="AX9" s="17">
        <f t="shared" ref="AX9:AX14" si="18">E9+J9+O9+T9+Y9+AD9+AI9+AN9+AS9</f>
        <v>4497255.51</v>
      </c>
      <c r="AY9" s="39">
        <f t="shared" si="8"/>
        <v>99.888355506540591</v>
      </c>
    </row>
    <row r="10" spans="1:51" ht="25.5" customHeight="1" x14ac:dyDescent="0.2">
      <c r="A10" s="11" t="s">
        <v>22</v>
      </c>
      <c r="B10" s="12">
        <v>43965963.82</v>
      </c>
      <c r="C10" s="32">
        <v>62473830.400000006</v>
      </c>
      <c r="D10" s="32">
        <f t="shared" si="0"/>
        <v>142.09589639788774</v>
      </c>
      <c r="E10" s="13">
        <v>62397111.400000006</v>
      </c>
      <c r="F10" s="34">
        <f t="shared" si="9"/>
        <v>99.877198181208371</v>
      </c>
      <c r="G10" s="14">
        <v>2317019.7999999998</v>
      </c>
      <c r="H10" s="13">
        <v>2022828.5</v>
      </c>
      <c r="I10" s="32">
        <f t="shared" si="1"/>
        <v>87.30303038411671</v>
      </c>
      <c r="J10" s="13">
        <v>2022828.5</v>
      </c>
      <c r="K10" s="32">
        <f t="shared" si="10"/>
        <v>100</v>
      </c>
      <c r="L10" s="15">
        <v>3380998.6900000004</v>
      </c>
      <c r="M10" s="16">
        <v>2644575.2999999998</v>
      </c>
      <c r="N10" s="16">
        <v>62.924386995251972</v>
      </c>
      <c r="O10" s="16">
        <v>2644575.2999999998</v>
      </c>
      <c r="P10" s="16">
        <v>100</v>
      </c>
      <c r="Q10" s="14">
        <v>4103363.85</v>
      </c>
      <c r="R10" s="32">
        <v>2131332.13</v>
      </c>
      <c r="S10" s="32">
        <f t="shared" si="2"/>
        <v>51.94109535277989</v>
      </c>
      <c r="T10" s="32">
        <v>2131332.13</v>
      </c>
      <c r="U10" s="32">
        <f t="shared" si="11"/>
        <v>100</v>
      </c>
      <c r="V10" s="15">
        <v>3000000</v>
      </c>
      <c r="W10" s="16">
        <v>2405964.04</v>
      </c>
      <c r="X10" s="16">
        <f t="shared" si="3"/>
        <v>80.198801333333336</v>
      </c>
      <c r="Y10" s="16">
        <v>2405964.04</v>
      </c>
      <c r="Z10" s="16">
        <f t="shared" si="12"/>
        <v>100</v>
      </c>
      <c r="AA10" s="12">
        <v>14557966.300000001</v>
      </c>
      <c r="AB10" s="32">
        <v>16296845.82</v>
      </c>
      <c r="AC10" s="32">
        <v>111.94452222354711</v>
      </c>
      <c r="AD10" s="32">
        <v>16296845.82</v>
      </c>
      <c r="AE10" s="32">
        <v>100</v>
      </c>
      <c r="AF10" s="15">
        <v>2050000</v>
      </c>
      <c r="AG10" s="32">
        <v>2249271.9500000002</v>
      </c>
      <c r="AH10" s="32">
        <f t="shared" si="4"/>
        <v>109.72058292682928</v>
      </c>
      <c r="AI10" s="32">
        <v>2247350.65</v>
      </c>
      <c r="AJ10" s="20">
        <f t="shared" si="13"/>
        <v>99.914581249279337</v>
      </c>
      <c r="AK10" s="14">
        <v>1729128.89</v>
      </c>
      <c r="AL10" s="32">
        <v>1469938.35</v>
      </c>
      <c r="AM10" s="32">
        <f t="shared" si="5"/>
        <v>85.010340090957598</v>
      </c>
      <c r="AN10" s="16">
        <v>1469938.35</v>
      </c>
      <c r="AO10" s="16">
        <f t="shared" si="14"/>
        <v>100</v>
      </c>
      <c r="AP10" s="14">
        <v>127090</v>
      </c>
      <c r="AQ10" s="32">
        <v>331315</v>
      </c>
      <c r="AR10" s="32">
        <f t="shared" si="6"/>
        <v>260.69320953654892</v>
      </c>
      <c r="AS10" s="44">
        <v>234797</v>
      </c>
      <c r="AT10" s="20">
        <f t="shared" si="15"/>
        <v>70.8682069933447</v>
      </c>
      <c r="AU10" s="18">
        <f t="shared" si="16"/>
        <v>75231531.349999994</v>
      </c>
      <c r="AV10" s="17">
        <f t="shared" si="17"/>
        <v>92025901.489999995</v>
      </c>
      <c r="AW10" s="17">
        <f t="shared" si="7"/>
        <v>122.32357874235935</v>
      </c>
      <c r="AX10" s="17">
        <f t="shared" si="18"/>
        <v>91850743.189999998</v>
      </c>
      <c r="AY10" s="39">
        <f t="shared" si="8"/>
        <v>99.809664130245949</v>
      </c>
    </row>
    <row r="11" spans="1:51" ht="25.5" customHeight="1" x14ac:dyDescent="0.2">
      <c r="A11" s="21" t="s">
        <v>23</v>
      </c>
      <c r="B11" s="12">
        <v>24424032.030000001</v>
      </c>
      <c r="C11" s="32">
        <v>27065593.34</v>
      </c>
      <c r="D11" s="32">
        <f t="shared" si="0"/>
        <v>110.81541862848596</v>
      </c>
      <c r="E11" s="13">
        <v>27065593.34</v>
      </c>
      <c r="F11" s="32">
        <f t="shared" si="9"/>
        <v>100</v>
      </c>
      <c r="G11" s="14">
        <v>3036340</v>
      </c>
      <c r="H11" s="13">
        <v>2941200.4200000004</v>
      </c>
      <c r="I11" s="32">
        <f t="shared" si="1"/>
        <v>96.866636147467034</v>
      </c>
      <c r="J11" s="13">
        <v>2941200.4200000009</v>
      </c>
      <c r="K11" s="32">
        <f t="shared" si="10"/>
        <v>100</v>
      </c>
      <c r="L11" s="15">
        <v>1013044.12</v>
      </c>
      <c r="M11" s="16">
        <v>990532.32</v>
      </c>
      <c r="N11" s="16">
        <v>97.777806557921679</v>
      </c>
      <c r="O11" s="16">
        <v>990532.32</v>
      </c>
      <c r="P11" s="16">
        <v>100</v>
      </c>
      <c r="Q11" s="14">
        <v>4351296.2</v>
      </c>
      <c r="R11" s="32">
        <v>4161440.62</v>
      </c>
      <c r="S11" s="32">
        <f t="shared" si="2"/>
        <v>95.636804040138657</v>
      </c>
      <c r="T11" s="32">
        <v>4161440.62</v>
      </c>
      <c r="U11" s="32">
        <f t="shared" si="11"/>
        <v>100</v>
      </c>
      <c r="V11" s="15">
        <v>4500000</v>
      </c>
      <c r="W11" s="16">
        <v>1511408.2</v>
      </c>
      <c r="X11" s="16">
        <f t="shared" si="3"/>
        <v>33.586848888888888</v>
      </c>
      <c r="Y11" s="16">
        <v>1511408.2</v>
      </c>
      <c r="Z11" s="16">
        <f t="shared" si="12"/>
        <v>100</v>
      </c>
      <c r="AA11" s="12">
        <v>14969336</v>
      </c>
      <c r="AB11" s="32">
        <v>15283950.350000003</v>
      </c>
      <c r="AC11" s="32">
        <v>102.1017254873563</v>
      </c>
      <c r="AD11" s="32">
        <v>15283950.35</v>
      </c>
      <c r="AE11" s="32">
        <v>99.999999999999972</v>
      </c>
      <c r="AF11" s="15">
        <v>2263000</v>
      </c>
      <c r="AG11" s="32">
        <v>3041144.5</v>
      </c>
      <c r="AH11" s="32">
        <f t="shared" si="4"/>
        <v>134.38552806009722</v>
      </c>
      <c r="AI11" s="32">
        <v>2648488.5</v>
      </c>
      <c r="AJ11" s="20">
        <f t="shared" si="13"/>
        <v>87.088545118457873</v>
      </c>
      <c r="AK11" s="14">
        <v>2199145</v>
      </c>
      <c r="AL11" s="32">
        <v>1739124.58</v>
      </c>
      <c r="AM11" s="32">
        <f t="shared" si="5"/>
        <v>79.081851355867855</v>
      </c>
      <c r="AN11" s="16">
        <v>1739124.58</v>
      </c>
      <c r="AO11" s="16">
        <f t="shared" si="14"/>
        <v>100</v>
      </c>
      <c r="AP11" s="14">
        <v>1808605.4</v>
      </c>
      <c r="AQ11" s="32">
        <v>1140286.3</v>
      </c>
      <c r="AR11" s="32">
        <f t="shared" si="6"/>
        <v>63.047821266042888</v>
      </c>
      <c r="AS11" s="44">
        <v>1138704.3</v>
      </c>
      <c r="AT11" s="20">
        <f t="shared" si="15"/>
        <v>99.86126291265623</v>
      </c>
      <c r="AU11" s="18">
        <f t="shared" si="16"/>
        <v>58564798.75</v>
      </c>
      <c r="AV11" s="17">
        <f t="shared" si="17"/>
        <v>57874680.630000003</v>
      </c>
      <c r="AW11" s="17">
        <f t="shared" si="7"/>
        <v>98.821616167510527</v>
      </c>
      <c r="AX11" s="17">
        <f t="shared" si="18"/>
        <v>57480442.630000003</v>
      </c>
      <c r="AY11" s="39">
        <f t="shared" si="8"/>
        <v>99.318807472095756</v>
      </c>
    </row>
    <row r="12" spans="1:51" ht="25.5" customHeight="1" x14ac:dyDescent="0.2">
      <c r="A12" s="11" t="s">
        <v>24</v>
      </c>
      <c r="B12" s="12">
        <v>0</v>
      </c>
      <c r="C12" s="32">
        <v>0</v>
      </c>
      <c r="D12" s="32" t="e">
        <f t="shared" si="0"/>
        <v>#DIV/0!</v>
      </c>
      <c r="E12" s="13">
        <v>0</v>
      </c>
      <c r="F12" s="32" t="e">
        <f t="shared" si="9"/>
        <v>#DIV/0!</v>
      </c>
      <c r="G12" s="14">
        <v>0</v>
      </c>
      <c r="H12" s="32">
        <v>0</v>
      </c>
      <c r="I12" s="32" t="e">
        <f t="shared" si="1"/>
        <v>#DIV/0!</v>
      </c>
      <c r="J12" s="32">
        <v>0</v>
      </c>
      <c r="K12" s="32" t="e">
        <f t="shared" si="10"/>
        <v>#DIV/0!</v>
      </c>
      <c r="L12" s="15">
        <v>0</v>
      </c>
      <c r="M12" s="16">
        <v>0</v>
      </c>
      <c r="N12" s="16" t="e">
        <v>#DIV/0!</v>
      </c>
      <c r="O12" s="16">
        <v>0</v>
      </c>
      <c r="P12" s="16" t="e">
        <v>#DIV/0!</v>
      </c>
      <c r="Q12" s="14">
        <v>0</v>
      </c>
      <c r="R12" s="32">
        <v>0</v>
      </c>
      <c r="S12" s="32" t="e">
        <f t="shared" si="2"/>
        <v>#DIV/0!</v>
      </c>
      <c r="T12" s="32">
        <v>0</v>
      </c>
      <c r="U12" s="32" t="e">
        <f t="shared" si="11"/>
        <v>#DIV/0!</v>
      </c>
      <c r="V12" s="15">
        <v>0</v>
      </c>
      <c r="W12" s="16">
        <v>0</v>
      </c>
      <c r="X12" s="16" t="e">
        <f t="shared" si="3"/>
        <v>#DIV/0!</v>
      </c>
      <c r="Y12" s="16">
        <v>0</v>
      </c>
      <c r="Z12" s="16" t="e">
        <f t="shared" si="12"/>
        <v>#DIV/0!</v>
      </c>
      <c r="AA12" s="12">
        <v>0</v>
      </c>
      <c r="AB12" s="32">
        <v>0</v>
      </c>
      <c r="AC12" s="32" t="e">
        <v>#DIV/0!</v>
      </c>
      <c r="AD12" s="32">
        <v>0</v>
      </c>
      <c r="AE12" s="32" t="e">
        <v>#DIV/0!</v>
      </c>
      <c r="AF12" s="15">
        <v>25000</v>
      </c>
      <c r="AG12" s="32">
        <v>15240</v>
      </c>
      <c r="AH12" s="32">
        <f t="shared" si="4"/>
        <v>60.96</v>
      </c>
      <c r="AI12" s="32">
        <v>15240</v>
      </c>
      <c r="AJ12" s="16">
        <f t="shared" si="13"/>
        <v>100</v>
      </c>
      <c r="AK12" s="14">
        <v>117805</v>
      </c>
      <c r="AL12" s="32">
        <v>0</v>
      </c>
      <c r="AM12" s="32">
        <f t="shared" si="5"/>
        <v>0</v>
      </c>
      <c r="AN12" s="16">
        <v>0</v>
      </c>
      <c r="AO12" s="16" t="e">
        <f t="shared" si="14"/>
        <v>#DIV/0!</v>
      </c>
      <c r="AP12" s="14">
        <v>0</v>
      </c>
      <c r="AQ12" s="32">
        <v>0</v>
      </c>
      <c r="AR12" s="32" t="e">
        <f t="shared" si="6"/>
        <v>#DIV/0!</v>
      </c>
      <c r="AS12" s="17">
        <v>0</v>
      </c>
      <c r="AT12" s="16" t="e">
        <f t="shared" si="15"/>
        <v>#DIV/0!</v>
      </c>
      <c r="AU12" s="18">
        <f t="shared" si="16"/>
        <v>142805</v>
      </c>
      <c r="AV12" s="17">
        <f t="shared" si="17"/>
        <v>15240</v>
      </c>
      <c r="AW12" s="17">
        <f t="shared" si="7"/>
        <v>10.671895241763243</v>
      </c>
      <c r="AX12" s="17">
        <f t="shared" si="18"/>
        <v>15240</v>
      </c>
      <c r="AY12" s="45">
        <f t="shared" si="8"/>
        <v>100</v>
      </c>
    </row>
    <row r="13" spans="1:51" ht="25.5" customHeight="1" x14ac:dyDescent="0.2">
      <c r="A13" s="11" t="s">
        <v>25</v>
      </c>
      <c r="B13" s="12">
        <v>1950877.25</v>
      </c>
      <c r="C13" s="32">
        <v>1624960.42</v>
      </c>
      <c r="D13" s="32">
        <f t="shared" si="0"/>
        <v>83.293832044020192</v>
      </c>
      <c r="E13" s="13">
        <v>1624960.42</v>
      </c>
      <c r="F13" s="32">
        <f t="shared" si="9"/>
        <v>100</v>
      </c>
      <c r="G13" s="14">
        <v>427615</v>
      </c>
      <c r="H13" s="13">
        <v>281721.13</v>
      </c>
      <c r="I13" s="32">
        <f t="shared" si="1"/>
        <v>65.881956900482905</v>
      </c>
      <c r="J13" s="13">
        <v>281721.13</v>
      </c>
      <c r="K13" s="32">
        <f t="shared" si="10"/>
        <v>100</v>
      </c>
      <c r="L13" s="15">
        <v>481415.22</v>
      </c>
      <c r="M13" s="16">
        <v>390807.78</v>
      </c>
      <c r="N13" s="16">
        <v>81.178941538242185</v>
      </c>
      <c r="O13" s="16">
        <v>390807.78</v>
      </c>
      <c r="P13" s="16">
        <v>99.999999999999986</v>
      </c>
      <c r="Q13" s="14">
        <v>554407.53</v>
      </c>
      <c r="R13" s="32">
        <v>500416.86</v>
      </c>
      <c r="S13" s="32">
        <f t="shared" si="2"/>
        <v>90.26155543017245</v>
      </c>
      <c r="T13" s="32">
        <v>497936.86</v>
      </c>
      <c r="U13" s="34">
        <f t="shared" si="11"/>
        <v>99.504413180643041</v>
      </c>
      <c r="V13" s="15">
        <v>621675.26181818184</v>
      </c>
      <c r="W13" s="16">
        <v>489981.51</v>
      </c>
      <c r="X13" s="16">
        <f t="shared" si="3"/>
        <v>78.816311359563528</v>
      </c>
      <c r="Y13" s="16">
        <v>489981.51</v>
      </c>
      <c r="Z13" s="16">
        <f t="shared" si="12"/>
        <v>100</v>
      </c>
      <c r="AA13" s="12">
        <v>500000</v>
      </c>
      <c r="AB13" s="32">
        <v>454436</v>
      </c>
      <c r="AC13" s="32">
        <v>90.887200000000007</v>
      </c>
      <c r="AD13" s="32">
        <v>454436</v>
      </c>
      <c r="AE13" s="32">
        <v>100</v>
      </c>
      <c r="AF13" s="15">
        <v>600000</v>
      </c>
      <c r="AG13" s="32">
        <v>533169.59</v>
      </c>
      <c r="AH13" s="32">
        <f t="shared" si="4"/>
        <v>88.861598333333333</v>
      </c>
      <c r="AI13" s="32">
        <v>533169.59</v>
      </c>
      <c r="AJ13" s="16">
        <f t="shared" si="13"/>
        <v>100</v>
      </c>
      <c r="AK13" s="14">
        <v>651224.72</v>
      </c>
      <c r="AL13" s="32">
        <v>497848.03</v>
      </c>
      <c r="AM13" s="32">
        <f t="shared" si="5"/>
        <v>76.447962540488334</v>
      </c>
      <c r="AN13" s="16">
        <v>497848.03</v>
      </c>
      <c r="AO13" s="16">
        <f t="shared" si="14"/>
        <v>100</v>
      </c>
      <c r="AP13" s="14">
        <v>310379</v>
      </c>
      <c r="AQ13" s="32">
        <v>308065.06</v>
      </c>
      <c r="AR13" s="32">
        <f t="shared" si="6"/>
        <v>99.254479201234616</v>
      </c>
      <c r="AS13" s="44">
        <v>283970.05</v>
      </c>
      <c r="AT13" s="20">
        <f t="shared" si="15"/>
        <v>92.178596949618367</v>
      </c>
      <c r="AU13" s="18">
        <f t="shared" si="16"/>
        <v>6097593.9818181815</v>
      </c>
      <c r="AV13" s="17">
        <f t="shared" si="17"/>
        <v>5081406.38</v>
      </c>
      <c r="AW13" s="17">
        <f t="shared" si="7"/>
        <v>83.334613540221739</v>
      </c>
      <c r="AX13" s="17">
        <f t="shared" si="18"/>
        <v>5054831.37</v>
      </c>
      <c r="AY13" s="39">
        <f t="shared" si="8"/>
        <v>99.477014668525683</v>
      </c>
    </row>
    <row r="14" spans="1:51" ht="25.5" customHeight="1" x14ac:dyDescent="0.2">
      <c r="A14" s="11" t="s">
        <v>26</v>
      </c>
      <c r="B14" s="12">
        <v>2500000</v>
      </c>
      <c r="C14" s="32">
        <v>2703220.88</v>
      </c>
      <c r="D14" s="32">
        <f t="shared" si="0"/>
        <v>108.1288352</v>
      </c>
      <c r="E14" s="13">
        <v>2703220.8799999994</v>
      </c>
      <c r="F14" s="32">
        <f t="shared" si="9"/>
        <v>99.999999999999986</v>
      </c>
      <c r="G14" s="14">
        <v>500000</v>
      </c>
      <c r="H14" s="13">
        <v>556969.19999999995</v>
      </c>
      <c r="I14" s="32">
        <f t="shared" si="1"/>
        <v>111.39383999999998</v>
      </c>
      <c r="J14" s="13">
        <v>556969.19999999995</v>
      </c>
      <c r="K14" s="32">
        <f t="shared" si="10"/>
        <v>100</v>
      </c>
      <c r="L14" s="15">
        <v>745000</v>
      </c>
      <c r="M14" s="16">
        <v>713328.3</v>
      </c>
      <c r="N14" s="16">
        <v>84.678966442953026</v>
      </c>
      <c r="O14" s="16">
        <v>713328.3</v>
      </c>
      <c r="P14" s="16">
        <v>100</v>
      </c>
      <c r="Q14" s="14">
        <v>1241660</v>
      </c>
      <c r="R14" s="32">
        <v>906845</v>
      </c>
      <c r="S14" s="32">
        <f t="shared" si="2"/>
        <v>73.034888777926326</v>
      </c>
      <c r="T14" s="32">
        <v>906845</v>
      </c>
      <c r="U14" s="32">
        <f t="shared" si="11"/>
        <v>100</v>
      </c>
      <c r="V14" s="15">
        <v>739324.92</v>
      </c>
      <c r="W14" s="16">
        <v>16560</v>
      </c>
      <c r="X14" s="16">
        <f t="shared" si="3"/>
        <v>2.2398812148791087</v>
      </c>
      <c r="Y14" s="16">
        <v>16560</v>
      </c>
      <c r="Z14" s="16">
        <f t="shared" si="12"/>
        <v>100</v>
      </c>
      <c r="AA14" s="12">
        <v>1200000</v>
      </c>
      <c r="AB14" s="32">
        <v>1360214</v>
      </c>
      <c r="AC14" s="32">
        <v>113.35116666666667</v>
      </c>
      <c r="AD14" s="32">
        <v>1360214</v>
      </c>
      <c r="AE14" s="32">
        <v>100</v>
      </c>
      <c r="AF14" s="15">
        <v>390000</v>
      </c>
      <c r="AG14" s="32">
        <v>379595.1</v>
      </c>
      <c r="AH14" s="32">
        <f t="shared" si="4"/>
        <v>97.332076923076926</v>
      </c>
      <c r="AI14" s="32">
        <v>379595.1</v>
      </c>
      <c r="AJ14" s="16">
        <f t="shared" si="13"/>
        <v>100</v>
      </c>
      <c r="AK14" s="14">
        <v>500000</v>
      </c>
      <c r="AL14" s="32">
        <v>567373</v>
      </c>
      <c r="AM14" s="32">
        <f t="shared" si="5"/>
        <v>113.4746</v>
      </c>
      <c r="AN14" s="16">
        <v>567373</v>
      </c>
      <c r="AO14" s="16">
        <f t="shared" si="14"/>
        <v>100</v>
      </c>
      <c r="AP14" s="14">
        <v>380000</v>
      </c>
      <c r="AQ14" s="32">
        <v>371186.63</v>
      </c>
      <c r="AR14" s="32">
        <f t="shared" si="6"/>
        <v>97.680692105263162</v>
      </c>
      <c r="AS14" s="44">
        <v>319546.63</v>
      </c>
      <c r="AT14" s="20">
        <f t="shared" si="15"/>
        <v>86.087860977104697</v>
      </c>
      <c r="AU14" s="18">
        <f t="shared" si="16"/>
        <v>8195984.9199999999</v>
      </c>
      <c r="AV14" s="17">
        <f t="shared" si="17"/>
        <v>7575292.1099999994</v>
      </c>
      <c r="AW14" s="17">
        <f t="shared" si="7"/>
        <v>92.426867349580235</v>
      </c>
      <c r="AX14" s="17">
        <f t="shared" si="18"/>
        <v>7523652.1099999985</v>
      </c>
      <c r="AY14" s="39">
        <f t="shared" si="8"/>
        <v>99.318310115964621</v>
      </c>
    </row>
    <row r="15" spans="1:51" s="1" customFormat="1" ht="25.5" customHeight="1" x14ac:dyDescent="0.2">
      <c r="A15" s="22" t="s">
        <v>27</v>
      </c>
      <c r="B15" s="41">
        <f>SUM(B16:B26)</f>
        <v>18127100.379999999</v>
      </c>
      <c r="C15" s="33">
        <f>SUM(C16:C26)</f>
        <v>20697832.43</v>
      </c>
      <c r="D15" s="33">
        <f>C15*100/B15</f>
        <v>114.18170582227449</v>
      </c>
      <c r="E15" s="33">
        <f>SUM(E16:E26)</f>
        <v>20697832.43</v>
      </c>
      <c r="F15" s="33">
        <f>E15*100/C15</f>
        <v>100</v>
      </c>
      <c r="G15" s="41">
        <f>SUM(G16:G26)</f>
        <v>1808120</v>
      </c>
      <c r="H15" s="33">
        <f>SUM(H16:H26)</f>
        <v>1873293.4200000002</v>
      </c>
      <c r="I15" s="33">
        <f>H15*100/G15</f>
        <v>103.6044853217707</v>
      </c>
      <c r="J15" s="33">
        <f>SUM(J16:J26)</f>
        <v>1873293.4200000002</v>
      </c>
      <c r="K15" s="33">
        <f>J15*100/H15</f>
        <v>100.00000000000001</v>
      </c>
      <c r="L15" s="41">
        <f>SUM(L16:L26)</f>
        <v>4225066.5</v>
      </c>
      <c r="M15" s="33">
        <f>SUM(M16:M26)</f>
        <v>2061288</v>
      </c>
      <c r="N15" s="33">
        <f>M15*100/L15</f>
        <v>48.787113764954945</v>
      </c>
      <c r="O15" s="33">
        <f>SUM(O16:O26)</f>
        <v>2061288</v>
      </c>
      <c r="P15" s="33">
        <f>O15*100/M15</f>
        <v>100</v>
      </c>
      <c r="Q15" s="41">
        <f>SUM(Q16:Q26)</f>
        <v>3644085.58</v>
      </c>
      <c r="R15" s="33">
        <f>SUM(R16:R26)</f>
        <v>3095288.61</v>
      </c>
      <c r="S15" s="33">
        <f>R15*100/Q15</f>
        <v>84.940063619471857</v>
      </c>
      <c r="T15" s="33">
        <f>SUM(T16:T26)</f>
        <v>3084148.61</v>
      </c>
      <c r="U15" s="37">
        <f>T15*100/R15</f>
        <v>99.640098181345365</v>
      </c>
      <c r="V15" s="41">
        <f>SUM(V16:V26)</f>
        <v>3446365.9099999997</v>
      </c>
      <c r="W15" s="33">
        <f>SUM(W16:W26)</f>
        <v>710603.11</v>
      </c>
      <c r="X15" s="33">
        <f>W15*100/V15</f>
        <v>20.618910718043868</v>
      </c>
      <c r="Y15" s="33">
        <f>SUM(Y16:Y26)</f>
        <v>710603.11</v>
      </c>
      <c r="Z15" s="33">
        <f>Y15*100/W15</f>
        <v>100</v>
      </c>
      <c r="AA15" s="41">
        <f>SUM(AA16:AA26)</f>
        <v>9315000</v>
      </c>
      <c r="AB15" s="33">
        <f>SUM(AB16:AB26)</f>
        <v>9751385.8200000003</v>
      </c>
      <c r="AC15" s="33">
        <f>AB15*100/AA15</f>
        <v>104.68476457326892</v>
      </c>
      <c r="AD15" s="33">
        <f>SUM(AD16:AD26)</f>
        <v>9751386.8200000003</v>
      </c>
      <c r="AE15" s="33">
        <f>AD15*100/AB15</f>
        <v>100.00001025495266</v>
      </c>
      <c r="AF15" s="41">
        <f>SUM(AF16:AF26)</f>
        <v>2184000</v>
      </c>
      <c r="AG15" s="33">
        <f>SUM(AG16:AG26)</f>
        <v>1370981.0899999999</v>
      </c>
      <c r="AH15" s="33">
        <f>AG15*100/AF15</f>
        <v>62.773859432234431</v>
      </c>
      <c r="AI15" s="33">
        <f>SUM(AI16:AI26)</f>
        <v>1370981.0899999999</v>
      </c>
      <c r="AJ15" s="33">
        <f>AI15*100/AG15</f>
        <v>100.00000000000001</v>
      </c>
      <c r="AK15" s="41">
        <f>SUM(AK16:AK26)</f>
        <v>1290908.6000000001</v>
      </c>
      <c r="AL15" s="33">
        <f>SUM(AL16:AL26)</f>
        <v>1428498.38</v>
      </c>
      <c r="AM15" s="33">
        <f>AL15*100/AK15</f>
        <v>110.65836729261854</v>
      </c>
      <c r="AN15" s="33">
        <f>SUM(AN16:AN26)</f>
        <v>1428498.38</v>
      </c>
      <c r="AO15" s="33">
        <f>AN15*100/AL15</f>
        <v>100.00000000000001</v>
      </c>
      <c r="AP15" s="41">
        <f>SUM(AP16:AP26)</f>
        <v>2217032</v>
      </c>
      <c r="AQ15" s="33">
        <f>SUM(AQ16:AQ26)</f>
        <v>1703534.5</v>
      </c>
      <c r="AR15" s="33">
        <f>AQ15*100/AP15</f>
        <v>76.838516539229019</v>
      </c>
      <c r="AS15" s="33">
        <f>SUM(AS16:AS26)</f>
        <v>1557859.32</v>
      </c>
      <c r="AT15" s="37">
        <f>AS15*100/AQ15</f>
        <v>91.448651025265406</v>
      </c>
      <c r="AU15" s="41">
        <f>SUM(AU16:AU26)</f>
        <v>46257678.969999999</v>
      </c>
      <c r="AV15" s="33">
        <f>SUM(AV16:AV26)</f>
        <v>42692705.359999999</v>
      </c>
      <c r="AW15" s="33">
        <f>AV15*100/AU15</f>
        <v>92.293228520367336</v>
      </c>
      <c r="AX15" s="33">
        <f>SUM(AX16:AX26)</f>
        <v>42535891.18</v>
      </c>
      <c r="AY15" s="33">
        <f>AX15*100/AV15</f>
        <v>99.632690927694355</v>
      </c>
    </row>
    <row r="16" spans="1:51" ht="25.5" customHeight="1" x14ac:dyDescent="0.2">
      <c r="A16" s="11" t="s">
        <v>28</v>
      </c>
      <c r="B16" s="12">
        <v>3002901.87</v>
      </c>
      <c r="C16" s="32">
        <v>2767414.6</v>
      </c>
      <c r="D16" s="32">
        <f t="shared" si="0"/>
        <v>92.158009812022257</v>
      </c>
      <c r="E16" s="13">
        <v>2767414.6</v>
      </c>
      <c r="F16" s="32">
        <f t="shared" si="9"/>
        <v>100</v>
      </c>
      <c r="G16" s="14">
        <v>266231</v>
      </c>
      <c r="H16" s="13">
        <v>246315</v>
      </c>
      <c r="I16" s="32">
        <f t="shared" si="1"/>
        <v>92.519278371038681</v>
      </c>
      <c r="J16" s="13">
        <v>246315</v>
      </c>
      <c r="K16" s="32">
        <f t="shared" si="10"/>
        <v>100</v>
      </c>
      <c r="L16" s="15">
        <v>1030246</v>
      </c>
      <c r="M16" s="16">
        <v>375461.4</v>
      </c>
      <c r="N16" s="16">
        <v>45.165853592248844</v>
      </c>
      <c r="O16" s="16">
        <v>375461.4</v>
      </c>
      <c r="P16" s="16">
        <v>100</v>
      </c>
      <c r="Q16" s="14">
        <v>827271</v>
      </c>
      <c r="R16" s="32">
        <v>378301</v>
      </c>
      <c r="S16" s="32">
        <f t="shared" si="2"/>
        <v>45.728787785381087</v>
      </c>
      <c r="T16" s="32">
        <v>378301</v>
      </c>
      <c r="U16" s="32">
        <f t="shared" si="11"/>
        <v>100</v>
      </c>
      <c r="V16" s="15">
        <v>719392.83</v>
      </c>
      <c r="W16" s="16">
        <v>276733</v>
      </c>
      <c r="X16" s="16">
        <f t="shared" si="3"/>
        <v>38.467578277086808</v>
      </c>
      <c r="Y16" s="16">
        <v>276733</v>
      </c>
      <c r="Z16" s="16">
        <f t="shared" si="12"/>
        <v>100</v>
      </c>
      <c r="AA16" s="12">
        <v>600000</v>
      </c>
      <c r="AB16" s="32">
        <v>1292707.5</v>
      </c>
      <c r="AC16" s="32">
        <v>215.45124999999999</v>
      </c>
      <c r="AD16" s="32">
        <v>1292707.5</v>
      </c>
      <c r="AE16" s="32">
        <v>100</v>
      </c>
      <c r="AF16" s="15">
        <v>438000</v>
      </c>
      <c r="AG16" s="32">
        <v>304428</v>
      </c>
      <c r="AH16" s="32">
        <f t="shared" si="4"/>
        <v>69.504109589041093</v>
      </c>
      <c r="AI16" s="32">
        <v>304428</v>
      </c>
      <c r="AJ16" s="16">
        <f t="shared" si="13"/>
        <v>100</v>
      </c>
      <c r="AK16" s="14">
        <v>265564</v>
      </c>
      <c r="AL16" s="32">
        <v>378419</v>
      </c>
      <c r="AM16" s="32">
        <f t="shared" si="5"/>
        <v>142.49634739648445</v>
      </c>
      <c r="AN16" s="16">
        <v>378419</v>
      </c>
      <c r="AO16" s="16">
        <f t="shared" si="14"/>
        <v>100</v>
      </c>
      <c r="AP16" s="14">
        <v>331917</v>
      </c>
      <c r="AQ16" s="32">
        <v>353318</v>
      </c>
      <c r="AR16" s="32">
        <f t="shared" si="6"/>
        <v>106.44769626141475</v>
      </c>
      <c r="AS16" s="44">
        <v>339558</v>
      </c>
      <c r="AT16" s="20">
        <f t="shared" si="15"/>
        <v>96.105491370380221</v>
      </c>
      <c r="AU16" s="18">
        <f t="shared" ref="AU16:AU26" si="19">B16+G16+L16+Q16+V16+AA16+AF16+AK16+AP16</f>
        <v>7481523.7000000002</v>
      </c>
      <c r="AV16" s="17">
        <f t="shared" ref="AV16:AV26" si="20">C16+H16+M16+R16+W16+AB16+AG16+AL16+AQ16</f>
        <v>6373097.5</v>
      </c>
      <c r="AW16" s="17">
        <f t="shared" si="7"/>
        <v>85.184485882200704</v>
      </c>
      <c r="AX16" s="17">
        <f t="shared" ref="AX16:AX26" si="21">E16+J16+O16+T16+Y16+AD16+AI16+AN16+AS16</f>
        <v>6359337.5</v>
      </c>
      <c r="AY16" s="39">
        <f t="shared" si="8"/>
        <v>99.784092429152381</v>
      </c>
    </row>
    <row r="17" spans="1:51" ht="25.5" customHeight="1" x14ac:dyDescent="0.2">
      <c r="A17" s="11" t="s">
        <v>29</v>
      </c>
      <c r="B17" s="12">
        <v>200000</v>
      </c>
      <c r="C17" s="32">
        <v>143078</v>
      </c>
      <c r="D17" s="32">
        <f t="shared" si="0"/>
        <v>71.539000000000001</v>
      </c>
      <c r="E17" s="13">
        <v>143078</v>
      </c>
      <c r="F17" s="32">
        <f t="shared" si="9"/>
        <v>100</v>
      </c>
      <c r="G17" s="14">
        <v>50000</v>
      </c>
      <c r="H17" s="13">
        <v>13599.02</v>
      </c>
      <c r="I17" s="32">
        <f t="shared" si="1"/>
        <v>27.198039999999999</v>
      </c>
      <c r="J17" s="13">
        <v>13599.02</v>
      </c>
      <c r="K17" s="32">
        <f t="shared" si="10"/>
        <v>100</v>
      </c>
      <c r="L17" s="15">
        <v>0</v>
      </c>
      <c r="M17" s="16">
        <v>0</v>
      </c>
      <c r="N17" s="16" t="e">
        <v>#DIV/0!</v>
      </c>
      <c r="O17" s="16">
        <v>0</v>
      </c>
      <c r="P17" s="16" t="e">
        <v>#DIV/0!</v>
      </c>
      <c r="Q17" s="14">
        <v>0</v>
      </c>
      <c r="R17" s="32">
        <v>0</v>
      </c>
      <c r="S17" s="32" t="e">
        <f t="shared" si="2"/>
        <v>#DIV/0!</v>
      </c>
      <c r="T17" s="32">
        <v>0</v>
      </c>
      <c r="U17" s="32" t="e">
        <f t="shared" si="11"/>
        <v>#DIV/0!</v>
      </c>
      <c r="V17" s="15">
        <v>33666.269999999997</v>
      </c>
      <c r="W17" s="16">
        <v>1600</v>
      </c>
      <c r="X17" s="16">
        <f t="shared" si="3"/>
        <v>4.7525312426948405</v>
      </c>
      <c r="Y17" s="16">
        <v>1600</v>
      </c>
      <c r="Z17" s="16">
        <f t="shared" si="12"/>
        <v>100</v>
      </c>
      <c r="AA17" s="12">
        <v>30000</v>
      </c>
      <c r="AB17" s="32">
        <v>11315</v>
      </c>
      <c r="AC17" s="32">
        <v>37.716666666666669</v>
      </c>
      <c r="AD17" s="32">
        <v>11315</v>
      </c>
      <c r="AE17" s="32">
        <v>100</v>
      </c>
      <c r="AF17" s="15">
        <v>10000</v>
      </c>
      <c r="AG17" s="32">
        <v>5000</v>
      </c>
      <c r="AH17" s="32">
        <f t="shared" si="4"/>
        <v>50</v>
      </c>
      <c r="AI17" s="32">
        <v>5000</v>
      </c>
      <c r="AJ17" s="16">
        <f t="shared" si="13"/>
        <v>100</v>
      </c>
      <c r="AK17" s="14">
        <v>52000</v>
      </c>
      <c r="AL17" s="32">
        <v>53640</v>
      </c>
      <c r="AM17" s="32">
        <f t="shared" si="5"/>
        <v>103.15384615384616</v>
      </c>
      <c r="AN17" s="16">
        <v>53640</v>
      </c>
      <c r="AO17" s="16">
        <f t="shared" si="14"/>
        <v>100</v>
      </c>
      <c r="AP17" s="14">
        <v>38641</v>
      </c>
      <c r="AQ17" s="32">
        <v>14215</v>
      </c>
      <c r="AR17" s="32">
        <f t="shared" si="6"/>
        <v>36.787350223855491</v>
      </c>
      <c r="AS17" s="44">
        <v>7625</v>
      </c>
      <c r="AT17" s="20">
        <f t="shared" si="15"/>
        <v>53.640520576855437</v>
      </c>
      <c r="AU17" s="18">
        <f t="shared" si="19"/>
        <v>414307.27</v>
      </c>
      <c r="AV17" s="17">
        <f t="shared" si="20"/>
        <v>242447.02</v>
      </c>
      <c r="AW17" s="17">
        <f t="shared" si="7"/>
        <v>58.518649696878356</v>
      </c>
      <c r="AX17" s="17">
        <f t="shared" si="21"/>
        <v>235857.02</v>
      </c>
      <c r="AY17" s="39">
        <f t="shared" si="8"/>
        <v>97.281880387723476</v>
      </c>
    </row>
    <row r="18" spans="1:51" ht="25.5" customHeight="1" x14ac:dyDescent="0.2">
      <c r="A18" s="11" t="s">
        <v>30</v>
      </c>
      <c r="B18" s="12">
        <v>350000</v>
      </c>
      <c r="C18" s="32">
        <v>283633.74</v>
      </c>
      <c r="D18" s="32">
        <f t="shared" si="0"/>
        <v>81.038211428571429</v>
      </c>
      <c r="E18" s="13">
        <v>283633.74</v>
      </c>
      <c r="F18" s="32">
        <f t="shared" si="9"/>
        <v>100</v>
      </c>
      <c r="G18" s="14">
        <v>48200</v>
      </c>
      <c r="H18" s="13">
        <v>53706.6</v>
      </c>
      <c r="I18" s="32">
        <f t="shared" si="1"/>
        <v>111.42448132780083</v>
      </c>
      <c r="J18" s="13">
        <v>53706.6</v>
      </c>
      <c r="K18" s="32">
        <f t="shared" si="10"/>
        <v>100</v>
      </c>
      <c r="L18" s="15">
        <v>19950</v>
      </c>
      <c r="M18" s="16">
        <v>8500</v>
      </c>
      <c r="N18" s="16">
        <v>42.606516290726816</v>
      </c>
      <c r="O18" s="16">
        <v>8500</v>
      </c>
      <c r="P18" s="16">
        <v>100</v>
      </c>
      <c r="Q18" s="14">
        <v>251250</v>
      </c>
      <c r="R18" s="32">
        <v>108485</v>
      </c>
      <c r="S18" s="32">
        <f t="shared" si="2"/>
        <v>43.178109452736315</v>
      </c>
      <c r="T18" s="32">
        <v>101625</v>
      </c>
      <c r="U18" s="34">
        <f t="shared" si="11"/>
        <v>93.676545144490021</v>
      </c>
      <c r="V18" s="15">
        <v>80132.06</v>
      </c>
      <c r="W18" s="16">
        <v>27730.26</v>
      </c>
      <c r="X18" s="16">
        <f t="shared" si="3"/>
        <v>34.605699641317095</v>
      </c>
      <c r="Y18" s="16">
        <v>27730.26</v>
      </c>
      <c r="Z18" s="16">
        <f t="shared" si="12"/>
        <v>100</v>
      </c>
      <c r="AA18" s="12">
        <v>700000</v>
      </c>
      <c r="AB18" s="32">
        <v>619618</v>
      </c>
      <c r="AC18" s="32">
        <v>88.516857142857148</v>
      </c>
      <c r="AD18" s="32">
        <v>619619</v>
      </c>
      <c r="AE18" s="32">
        <v>100.0001613897595</v>
      </c>
      <c r="AF18" s="15">
        <v>100000</v>
      </c>
      <c r="AG18" s="32">
        <v>76140</v>
      </c>
      <c r="AH18" s="32">
        <f t="shared" si="4"/>
        <v>76.14</v>
      </c>
      <c r="AI18" s="32">
        <v>76140</v>
      </c>
      <c r="AJ18" s="16">
        <f t="shared" si="13"/>
        <v>100</v>
      </c>
      <c r="AK18" s="14">
        <v>25795</v>
      </c>
      <c r="AL18" s="32">
        <v>28235</v>
      </c>
      <c r="AM18" s="32">
        <f t="shared" si="5"/>
        <v>109.45919751889902</v>
      </c>
      <c r="AN18" s="16">
        <v>28235</v>
      </c>
      <c r="AO18" s="16">
        <f t="shared" si="14"/>
        <v>100</v>
      </c>
      <c r="AP18" s="14">
        <v>64702</v>
      </c>
      <c r="AQ18" s="32">
        <v>66247</v>
      </c>
      <c r="AR18" s="32">
        <f t="shared" si="6"/>
        <v>102.38787054495997</v>
      </c>
      <c r="AS18" s="44">
        <v>51777</v>
      </c>
      <c r="AT18" s="20">
        <f t="shared" si="15"/>
        <v>78.15750147176476</v>
      </c>
      <c r="AU18" s="18">
        <f t="shared" si="19"/>
        <v>1640029.06</v>
      </c>
      <c r="AV18" s="17">
        <f t="shared" si="20"/>
        <v>1272295.6000000001</v>
      </c>
      <c r="AW18" s="17">
        <f t="shared" si="7"/>
        <v>77.577625362321328</v>
      </c>
      <c r="AX18" s="17">
        <f t="shared" si="21"/>
        <v>1250966.6000000001</v>
      </c>
      <c r="AY18" s="39">
        <f t="shared" si="8"/>
        <v>98.323581406710829</v>
      </c>
    </row>
    <row r="19" spans="1:51" ht="25.5" customHeight="1" x14ac:dyDescent="0.2">
      <c r="A19" s="11" t="s">
        <v>31</v>
      </c>
      <c r="B19" s="12">
        <v>20000</v>
      </c>
      <c r="C19" s="32">
        <v>21595</v>
      </c>
      <c r="D19" s="32">
        <f t="shared" si="0"/>
        <v>107.97499999999999</v>
      </c>
      <c r="E19" s="13">
        <v>21595</v>
      </c>
      <c r="F19" s="32">
        <f t="shared" si="9"/>
        <v>100</v>
      </c>
      <c r="G19" s="14">
        <v>0</v>
      </c>
      <c r="H19" s="32">
        <v>0</v>
      </c>
      <c r="I19" s="32" t="e">
        <f t="shared" si="1"/>
        <v>#DIV/0!</v>
      </c>
      <c r="J19" s="32">
        <v>0</v>
      </c>
      <c r="K19" s="32" t="e">
        <f t="shared" si="10"/>
        <v>#DIV/0!</v>
      </c>
      <c r="L19" s="15">
        <v>0</v>
      </c>
      <c r="M19" s="32">
        <v>20900</v>
      </c>
      <c r="N19" s="32" t="e">
        <v>#DIV/0!</v>
      </c>
      <c r="O19" s="16">
        <v>20900</v>
      </c>
      <c r="P19" s="16">
        <v>100</v>
      </c>
      <c r="Q19" s="14">
        <v>89700</v>
      </c>
      <c r="R19" s="32">
        <v>71000</v>
      </c>
      <c r="S19" s="32">
        <f t="shared" si="2"/>
        <v>79.152731326644371</v>
      </c>
      <c r="T19" s="32">
        <v>71000</v>
      </c>
      <c r="U19" s="32">
        <f t="shared" si="11"/>
        <v>100</v>
      </c>
      <c r="V19" s="15">
        <v>0</v>
      </c>
      <c r="W19" s="16">
        <v>0</v>
      </c>
      <c r="X19" s="16" t="e">
        <f t="shared" si="3"/>
        <v>#DIV/0!</v>
      </c>
      <c r="Y19" s="16"/>
      <c r="Z19" s="16" t="e">
        <f t="shared" si="12"/>
        <v>#DIV/0!</v>
      </c>
      <c r="AA19" s="12">
        <v>25000</v>
      </c>
      <c r="AB19" s="32">
        <v>26800</v>
      </c>
      <c r="AC19" s="32">
        <v>107.2</v>
      </c>
      <c r="AD19" s="32">
        <v>26800</v>
      </c>
      <c r="AE19" s="32">
        <v>100</v>
      </c>
      <c r="AF19" s="15">
        <v>10000</v>
      </c>
      <c r="AG19" s="32">
        <v>31530</v>
      </c>
      <c r="AH19" s="32">
        <f t="shared" si="4"/>
        <v>315.3</v>
      </c>
      <c r="AI19" s="32">
        <v>31530</v>
      </c>
      <c r="AJ19" s="16">
        <f t="shared" si="13"/>
        <v>100</v>
      </c>
      <c r="AK19" s="14">
        <v>0</v>
      </c>
      <c r="AL19" s="32">
        <v>0</v>
      </c>
      <c r="AM19" s="32" t="e">
        <f t="shared" si="5"/>
        <v>#DIV/0!</v>
      </c>
      <c r="AN19" s="16">
        <v>0</v>
      </c>
      <c r="AO19" s="16" t="e">
        <f t="shared" si="14"/>
        <v>#DIV/0!</v>
      </c>
      <c r="AP19" s="14">
        <v>4648</v>
      </c>
      <c r="AQ19" s="32">
        <v>0</v>
      </c>
      <c r="AR19" s="32">
        <f t="shared" si="6"/>
        <v>0</v>
      </c>
      <c r="AS19" s="17">
        <v>0</v>
      </c>
      <c r="AT19" s="16" t="e">
        <f t="shared" si="15"/>
        <v>#DIV/0!</v>
      </c>
      <c r="AU19" s="18">
        <f t="shared" si="19"/>
        <v>149348</v>
      </c>
      <c r="AV19" s="17">
        <f t="shared" si="20"/>
        <v>171825</v>
      </c>
      <c r="AW19" s="17">
        <f t="shared" si="7"/>
        <v>115.05008436671399</v>
      </c>
      <c r="AX19" s="17">
        <f t="shared" si="21"/>
        <v>171825</v>
      </c>
      <c r="AY19" s="45">
        <f t="shared" si="8"/>
        <v>100</v>
      </c>
    </row>
    <row r="20" spans="1:51" ht="25.5" customHeight="1" x14ac:dyDescent="0.2">
      <c r="A20" s="11" t="s">
        <v>32</v>
      </c>
      <c r="B20" s="12">
        <v>1000000</v>
      </c>
      <c r="C20" s="32">
        <v>971038.25</v>
      </c>
      <c r="D20" s="32">
        <f t="shared" si="0"/>
        <v>97.103825000000001</v>
      </c>
      <c r="E20" s="13">
        <v>971038.25</v>
      </c>
      <c r="F20" s="32">
        <f t="shared" si="9"/>
        <v>100</v>
      </c>
      <c r="G20" s="14">
        <v>152870</v>
      </c>
      <c r="H20" s="13">
        <v>131362.15</v>
      </c>
      <c r="I20" s="32">
        <f t="shared" si="1"/>
        <v>85.930627330411454</v>
      </c>
      <c r="J20" s="13">
        <v>131362.15</v>
      </c>
      <c r="K20" s="32">
        <f t="shared" si="10"/>
        <v>100</v>
      </c>
      <c r="L20" s="15">
        <v>393270</v>
      </c>
      <c r="M20" s="32">
        <v>263501.5</v>
      </c>
      <c r="N20" s="32">
        <v>67.002695349251155</v>
      </c>
      <c r="O20" s="16">
        <v>263501.5</v>
      </c>
      <c r="P20" s="16">
        <v>100</v>
      </c>
      <c r="Q20" s="14">
        <v>283300</v>
      </c>
      <c r="R20" s="32">
        <v>214470</v>
      </c>
      <c r="S20" s="32">
        <f t="shared" si="2"/>
        <v>75.70420049417578</v>
      </c>
      <c r="T20" s="32">
        <v>214470</v>
      </c>
      <c r="U20" s="32">
        <f t="shared" si="11"/>
        <v>100</v>
      </c>
      <c r="V20" s="15">
        <v>586968.52</v>
      </c>
      <c r="W20" s="16">
        <v>74080</v>
      </c>
      <c r="X20" s="16">
        <f t="shared" si="3"/>
        <v>12.620779049615813</v>
      </c>
      <c r="Y20" s="16">
        <v>74080</v>
      </c>
      <c r="Z20" s="16">
        <f t="shared" si="12"/>
        <v>100</v>
      </c>
      <c r="AA20" s="12">
        <v>500000</v>
      </c>
      <c r="AB20" s="32">
        <v>618820</v>
      </c>
      <c r="AC20" s="32">
        <v>123.764</v>
      </c>
      <c r="AD20" s="32">
        <v>618820</v>
      </c>
      <c r="AE20" s="32">
        <v>100</v>
      </c>
      <c r="AF20" s="15">
        <v>1060000</v>
      </c>
      <c r="AG20" s="32">
        <v>552616.49</v>
      </c>
      <c r="AH20" s="32">
        <f t="shared" si="4"/>
        <v>52.133631132075472</v>
      </c>
      <c r="AI20" s="32">
        <v>552616.49</v>
      </c>
      <c r="AJ20" s="16">
        <f t="shared" si="13"/>
        <v>100</v>
      </c>
      <c r="AK20" s="14">
        <v>197420</v>
      </c>
      <c r="AL20" s="32">
        <v>173390</v>
      </c>
      <c r="AM20" s="32">
        <f t="shared" si="5"/>
        <v>87.827980954310604</v>
      </c>
      <c r="AN20" s="16">
        <v>173390</v>
      </c>
      <c r="AO20" s="16">
        <f t="shared" si="14"/>
        <v>100</v>
      </c>
      <c r="AP20" s="14">
        <v>417706</v>
      </c>
      <c r="AQ20" s="32">
        <v>287682</v>
      </c>
      <c r="AR20" s="32">
        <f t="shared" si="6"/>
        <v>68.871885967642314</v>
      </c>
      <c r="AS20" s="44">
        <v>244402</v>
      </c>
      <c r="AT20" s="20">
        <f t="shared" si="15"/>
        <v>84.955610709046795</v>
      </c>
      <c r="AU20" s="18">
        <f t="shared" si="19"/>
        <v>4591534.5199999996</v>
      </c>
      <c r="AV20" s="17">
        <f t="shared" si="20"/>
        <v>3286960.3899999997</v>
      </c>
      <c r="AW20" s="17">
        <f t="shared" si="7"/>
        <v>71.587404508939628</v>
      </c>
      <c r="AX20" s="17">
        <f t="shared" si="21"/>
        <v>3243680.3899999997</v>
      </c>
      <c r="AY20" s="39">
        <f t="shared" si="8"/>
        <v>98.68328197286246</v>
      </c>
    </row>
    <row r="21" spans="1:51" ht="25.5" customHeight="1" x14ac:dyDescent="0.2">
      <c r="A21" s="11" t="s">
        <v>33</v>
      </c>
      <c r="B21" s="12">
        <v>3503321.26</v>
      </c>
      <c r="C21" s="32">
        <v>4554609.1500000004</v>
      </c>
      <c r="D21" s="32">
        <f t="shared" si="0"/>
        <v>130.00832101821004</v>
      </c>
      <c r="E21" s="13">
        <v>4554609.1500000004</v>
      </c>
      <c r="F21" s="32">
        <f t="shared" si="9"/>
        <v>100</v>
      </c>
      <c r="G21" s="14">
        <v>443119</v>
      </c>
      <c r="H21" s="13">
        <v>625409.90000000014</v>
      </c>
      <c r="I21" s="32">
        <f t="shared" si="1"/>
        <v>141.13813670819806</v>
      </c>
      <c r="J21" s="13">
        <v>625409.90000000014</v>
      </c>
      <c r="K21" s="32">
        <f t="shared" si="10"/>
        <v>100</v>
      </c>
      <c r="L21" s="15">
        <v>1067931</v>
      </c>
      <c r="M21" s="16">
        <v>537750.6</v>
      </c>
      <c r="N21" s="16">
        <v>61.597060109688734</v>
      </c>
      <c r="O21" s="16">
        <v>537750.6</v>
      </c>
      <c r="P21" s="16">
        <v>100</v>
      </c>
      <c r="Q21" s="14">
        <v>551184.5</v>
      </c>
      <c r="R21" s="32">
        <v>727190.51</v>
      </c>
      <c r="S21" s="32">
        <f t="shared" si="2"/>
        <v>131.93232211718581</v>
      </c>
      <c r="T21" s="32">
        <v>722910.51</v>
      </c>
      <c r="U21" s="34">
        <f t="shared" si="11"/>
        <v>99.411433463288731</v>
      </c>
      <c r="V21" s="15">
        <v>547686.05000000005</v>
      </c>
      <c r="W21" s="16">
        <v>182799.5</v>
      </c>
      <c r="X21" s="16">
        <f t="shared" si="3"/>
        <v>33.376694549733372</v>
      </c>
      <c r="Y21" s="16">
        <v>182799.5</v>
      </c>
      <c r="Z21" s="16">
        <f t="shared" si="12"/>
        <v>100</v>
      </c>
      <c r="AA21" s="12">
        <v>2400000</v>
      </c>
      <c r="AB21" s="32">
        <v>2495551.3200000003</v>
      </c>
      <c r="AC21" s="32">
        <v>103.98130500000001</v>
      </c>
      <c r="AD21" s="32">
        <v>2495551.3199999998</v>
      </c>
      <c r="AE21" s="32">
        <v>99.999999999999972</v>
      </c>
      <c r="AF21" s="15">
        <v>350000</v>
      </c>
      <c r="AG21" s="32">
        <v>288041.59999999998</v>
      </c>
      <c r="AH21" s="32">
        <f t="shared" si="4"/>
        <v>82.297599999999989</v>
      </c>
      <c r="AI21" s="32">
        <v>288041.59999999998</v>
      </c>
      <c r="AJ21" s="16">
        <f t="shared" si="13"/>
        <v>100</v>
      </c>
      <c r="AK21" s="14">
        <v>482591.6</v>
      </c>
      <c r="AL21" s="32">
        <v>576153.38</v>
      </c>
      <c r="AM21" s="32">
        <f t="shared" si="5"/>
        <v>119.38736190186485</v>
      </c>
      <c r="AN21" s="16">
        <v>576153.38</v>
      </c>
      <c r="AO21" s="16">
        <f t="shared" si="14"/>
        <v>100</v>
      </c>
      <c r="AP21" s="14">
        <v>840018</v>
      </c>
      <c r="AQ21" s="32">
        <v>659718</v>
      </c>
      <c r="AR21" s="32">
        <f t="shared" si="6"/>
        <v>78.536174224838035</v>
      </c>
      <c r="AS21" s="44">
        <v>605573.32000000007</v>
      </c>
      <c r="AT21" s="20">
        <f t="shared" si="15"/>
        <v>91.792753873624804</v>
      </c>
      <c r="AU21" s="18">
        <f t="shared" si="19"/>
        <v>10185851.409999998</v>
      </c>
      <c r="AV21" s="17">
        <f t="shared" si="20"/>
        <v>10647223.960000001</v>
      </c>
      <c r="AW21" s="17">
        <f t="shared" si="7"/>
        <v>104.52954329912028</v>
      </c>
      <c r="AX21" s="17">
        <f t="shared" si="21"/>
        <v>10588799.280000001</v>
      </c>
      <c r="AY21" s="39">
        <f t="shared" si="8"/>
        <v>99.451268422459293</v>
      </c>
    </row>
    <row r="22" spans="1:51" ht="25.5" customHeight="1" x14ac:dyDescent="0.2">
      <c r="A22" s="11" t="s">
        <v>34</v>
      </c>
      <c r="B22" s="12">
        <v>7000000</v>
      </c>
      <c r="C22" s="32">
        <v>8058536.7400000012</v>
      </c>
      <c r="D22" s="32">
        <f t="shared" si="0"/>
        <v>115.12195342857144</v>
      </c>
      <c r="E22" s="13">
        <v>8058536.7400000012</v>
      </c>
      <c r="F22" s="32">
        <f t="shared" si="9"/>
        <v>100</v>
      </c>
      <c r="G22" s="14">
        <v>500000</v>
      </c>
      <c r="H22" s="13">
        <v>570524</v>
      </c>
      <c r="I22" s="32">
        <f t="shared" si="1"/>
        <v>114.1048</v>
      </c>
      <c r="J22" s="13">
        <v>570524</v>
      </c>
      <c r="K22" s="32">
        <f t="shared" si="10"/>
        <v>100</v>
      </c>
      <c r="L22" s="15">
        <v>650000</v>
      </c>
      <c r="M22" s="16">
        <v>438406.5</v>
      </c>
      <c r="N22" s="16">
        <v>72.662692307692311</v>
      </c>
      <c r="O22" s="16">
        <v>438406.5</v>
      </c>
      <c r="P22" s="16">
        <v>100</v>
      </c>
      <c r="Q22" s="14">
        <v>664360.07999999996</v>
      </c>
      <c r="R22" s="32">
        <v>628378</v>
      </c>
      <c r="S22" s="32">
        <f t="shared" si="2"/>
        <v>94.583949113860072</v>
      </c>
      <c r="T22" s="32">
        <v>628378</v>
      </c>
      <c r="U22" s="32">
        <f t="shared" si="11"/>
        <v>100</v>
      </c>
      <c r="V22" s="15">
        <v>966617.4</v>
      </c>
      <c r="W22" s="16">
        <v>59680.25</v>
      </c>
      <c r="X22" s="16">
        <f t="shared" si="3"/>
        <v>6.1741336334313868</v>
      </c>
      <c r="Y22" s="16">
        <v>59680.25</v>
      </c>
      <c r="Z22" s="16">
        <f t="shared" si="12"/>
        <v>100</v>
      </c>
      <c r="AA22" s="12">
        <v>3500000</v>
      </c>
      <c r="AB22" s="32">
        <v>3842350.5</v>
      </c>
      <c r="AC22" s="32">
        <v>109.78144285714286</v>
      </c>
      <c r="AD22" s="32">
        <v>3842350.5</v>
      </c>
      <c r="AE22" s="32">
        <v>100</v>
      </c>
      <c r="AF22" s="15">
        <v>0</v>
      </c>
      <c r="AG22" s="32">
        <v>0</v>
      </c>
      <c r="AH22" s="32" t="e">
        <f t="shared" si="4"/>
        <v>#DIV/0!</v>
      </c>
      <c r="AI22" s="32">
        <v>0</v>
      </c>
      <c r="AJ22" s="16" t="e">
        <f t="shared" si="13"/>
        <v>#DIV/0!</v>
      </c>
      <c r="AK22" s="14">
        <v>62000</v>
      </c>
      <c r="AL22" s="32">
        <v>29175</v>
      </c>
      <c r="AM22" s="32">
        <f t="shared" si="5"/>
        <v>47.056451612903224</v>
      </c>
      <c r="AN22" s="16">
        <v>29175</v>
      </c>
      <c r="AO22" s="16">
        <f t="shared" si="14"/>
        <v>100</v>
      </c>
      <c r="AP22" s="14">
        <v>55000</v>
      </c>
      <c r="AQ22" s="32">
        <v>8825</v>
      </c>
      <c r="AR22" s="32">
        <f t="shared" si="6"/>
        <v>16.045454545454547</v>
      </c>
      <c r="AS22" s="44">
        <v>7830</v>
      </c>
      <c r="AT22" s="20">
        <f t="shared" si="15"/>
        <v>88.725212464589234</v>
      </c>
      <c r="AU22" s="18">
        <f t="shared" si="19"/>
        <v>13397977.48</v>
      </c>
      <c r="AV22" s="17">
        <f t="shared" si="20"/>
        <v>13635875.990000002</v>
      </c>
      <c r="AW22" s="17">
        <f t="shared" si="7"/>
        <v>101.77563001844963</v>
      </c>
      <c r="AX22" s="17">
        <f t="shared" si="21"/>
        <v>13634880.990000002</v>
      </c>
      <c r="AY22" s="39">
        <f t="shared" si="8"/>
        <v>99.992703072389858</v>
      </c>
    </row>
    <row r="23" spans="1:51" ht="25.5" customHeight="1" x14ac:dyDescent="0.2">
      <c r="A23" s="11" t="s">
        <v>35</v>
      </c>
      <c r="B23" s="12">
        <v>1000000</v>
      </c>
      <c r="C23" s="32">
        <v>2970827</v>
      </c>
      <c r="D23" s="32">
        <f t="shared" si="0"/>
        <v>297.08269999999999</v>
      </c>
      <c r="E23" s="13">
        <v>2970827</v>
      </c>
      <c r="F23" s="32">
        <f t="shared" si="9"/>
        <v>100</v>
      </c>
      <c r="G23" s="14">
        <v>129500</v>
      </c>
      <c r="H23" s="13">
        <v>129500</v>
      </c>
      <c r="I23" s="32">
        <f t="shared" si="1"/>
        <v>100</v>
      </c>
      <c r="J23" s="13">
        <v>129500</v>
      </c>
      <c r="K23" s="32">
        <f t="shared" si="10"/>
        <v>100</v>
      </c>
      <c r="L23" s="15">
        <v>174000</v>
      </c>
      <c r="M23" s="16">
        <v>84300</v>
      </c>
      <c r="N23" s="16">
        <v>31.7816091954023</v>
      </c>
      <c r="O23" s="16">
        <v>84300</v>
      </c>
      <c r="P23" s="16">
        <v>100</v>
      </c>
      <c r="Q23" s="14">
        <v>63720</v>
      </c>
      <c r="R23" s="32">
        <v>38820</v>
      </c>
      <c r="S23" s="32">
        <f t="shared" si="2"/>
        <v>60.922787193973633</v>
      </c>
      <c r="T23" s="32">
        <v>38820</v>
      </c>
      <c r="U23" s="32">
        <f t="shared" si="11"/>
        <v>100</v>
      </c>
      <c r="V23" s="15">
        <v>367890</v>
      </c>
      <c r="W23" s="16">
        <v>30600</v>
      </c>
      <c r="X23" s="16">
        <f t="shared" si="3"/>
        <v>8.3177036614205342</v>
      </c>
      <c r="Y23" s="16">
        <v>30600</v>
      </c>
      <c r="Z23" s="16">
        <f t="shared" si="12"/>
        <v>100</v>
      </c>
      <c r="AA23" s="12">
        <v>1160000</v>
      </c>
      <c r="AB23" s="32">
        <v>147995</v>
      </c>
      <c r="AC23" s="32">
        <v>12.758189655172414</v>
      </c>
      <c r="AD23" s="32">
        <v>147995</v>
      </c>
      <c r="AE23" s="32">
        <v>100</v>
      </c>
      <c r="AF23" s="15">
        <v>10000</v>
      </c>
      <c r="AG23" s="32">
        <v>360</v>
      </c>
      <c r="AH23" s="32">
        <f t="shared" si="4"/>
        <v>3.6</v>
      </c>
      <c r="AI23" s="32">
        <v>360</v>
      </c>
      <c r="AJ23" s="16">
        <f t="shared" si="13"/>
        <v>100</v>
      </c>
      <c r="AK23" s="14">
        <v>173050</v>
      </c>
      <c r="AL23" s="32">
        <v>68350</v>
      </c>
      <c r="AM23" s="32">
        <f t="shared" si="5"/>
        <v>39.497255128575553</v>
      </c>
      <c r="AN23" s="16">
        <v>68350</v>
      </c>
      <c r="AO23" s="16">
        <f t="shared" si="14"/>
        <v>100</v>
      </c>
      <c r="AP23" s="14">
        <v>412400</v>
      </c>
      <c r="AQ23" s="32">
        <v>249100</v>
      </c>
      <c r="AR23" s="32">
        <f t="shared" si="6"/>
        <v>60.402521823472355</v>
      </c>
      <c r="AS23" s="44">
        <v>249100</v>
      </c>
      <c r="AT23" s="16">
        <f t="shared" si="15"/>
        <v>100</v>
      </c>
      <c r="AU23" s="18">
        <f t="shared" si="19"/>
        <v>3490560</v>
      </c>
      <c r="AV23" s="17">
        <f t="shared" si="20"/>
        <v>3719852</v>
      </c>
      <c r="AW23" s="17">
        <f t="shared" si="7"/>
        <v>106.5689173083975</v>
      </c>
      <c r="AX23" s="17">
        <f t="shared" si="21"/>
        <v>3719852</v>
      </c>
      <c r="AY23" s="45">
        <f t="shared" si="8"/>
        <v>100</v>
      </c>
    </row>
    <row r="24" spans="1:51" ht="25.5" customHeight="1" x14ac:dyDescent="0.2">
      <c r="A24" s="11" t="s">
        <v>36</v>
      </c>
      <c r="B24" s="12">
        <v>0</v>
      </c>
      <c r="C24" s="32">
        <v>0</v>
      </c>
      <c r="D24" s="32" t="e">
        <f t="shared" si="0"/>
        <v>#DIV/0!</v>
      </c>
      <c r="E24" s="13">
        <v>0</v>
      </c>
      <c r="F24" s="32" t="e">
        <f t="shared" si="9"/>
        <v>#DIV/0!</v>
      </c>
      <c r="G24" s="14">
        <v>212200</v>
      </c>
      <c r="H24" s="13">
        <v>102876.75</v>
      </c>
      <c r="I24" s="32">
        <f t="shared" si="1"/>
        <v>48.48103204524034</v>
      </c>
      <c r="J24" s="13">
        <v>102876.75</v>
      </c>
      <c r="K24" s="32">
        <f t="shared" si="10"/>
        <v>100</v>
      </c>
      <c r="L24" s="15">
        <v>719774.5</v>
      </c>
      <c r="M24" s="16">
        <v>294538</v>
      </c>
      <c r="N24" s="16">
        <v>43.268273605136052</v>
      </c>
      <c r="O24" s="16">
        <v>294538</v>
      </c>
      <c r="P24" s="16">
        <v>100</v>
      </c>
      <c r="Q24" s="14">
        <v>253400</v>
      </c>
      <c r="R24" s="32">
        <v>118033</v>
      </c>
      <c r="S24" s="32">
        <f t="shared" si="2"/>
        <v>46.579715864246253</v>
      </c>
      <c r="T24" s="32">
        <v>118033</v>
      </c>
      <c r="U24" s="32">
        <f t="shared" si="11"/>
        <v>100</v>
      </c>
      <c r="V24" s="15">
        <v>122863.19</v>
      </c>
      <c r="W24" s="16">
        <v>57380.1</v>
      </c>
      <c r="X24" s="16">
        <f t="shared" si="3"/>
        <v>46.702433820902748</v>
      </c>
      <c r="Y24" s="16">
        <v>57380.1</v>
      </c>
      <c r="Z24" s="16">
        <f t="shared" si="12"/>
        <v>100</v>
      </c>
      <c r="AA24" s="12">
        <v>400000</v>
      </c>
      <c r="AB24" s="32">
        <v>694028.5</v>
      </c>
      <c r="AC24" s="32">
        <v>173.507125</v>
      </c>
      <c r="AD24" s="32">
        <v>694028.5</v>
      </c>
      <c r="AE24" s="32">
        <v>100</v>
      </c>
      <c r="AF24" s="15">
        <v>180000</v>
      </c>
      <c r="AG24" s="32">
        <v>86335</v>
      </c>
      <c r="AH24" s="32">
        <f t="shared" si="4"/>
        <v>47.963888888888889</v>
      </c>
      <c r="AI24" s="32">
        <v>86335</v>
      </c>
      <c r="AJ24" s="16">
        <f t="shared" si="13"/>
        <v>100</v>
      </c>
      <c r="AK24" s="14">
        <v>20278</v>
      </c>
      <c r="AL24" s="32">
        <v>62570</v>
      </c>
      <c r="AM24" s="32">
        <f t="shared" si="5"/>
        <v>308.56100207121017</v>
      </c>
      <c r="AN24" s="16">
        <v>62570</v>
      </c>
      <c r="AO24" s="16">
        <f t="shared" si="14"/>
        <v>100</v>
      </c>
      <c r="AP24" s="14">
        <v>35000</v>
      </c>
      <c r="AQ24" s="32">
        <v>56146.5</v>
      </c>
      <c r="AR24" s="32">
        <f t="shared" si="6"/>
        <v>160.41857142857143</v>
      </c>
      <c r="AS24" s="44">
        <v>43711</v>
      </c>
      <c r="AT24" s="20">
        <f t="shared" si="15"/>
        <v>77.851691556909159</v>
      </c>
      <c r="AU24" s="18">
        <f t="shared" si="19"/>
        <v>1943515.69</v>
      </c>
      <c r="AV24" s="17">
        <f t="shared" si="20"/>
        <v>1471907.85</v>
      </c>
      <c r="AW24" s="17">
        <f t="shared" si="7"/>
        <v>75.734292116777311</v>
      </c>
      <c r="AX24" s="17">
        <f t="shared" si="21"/>
        <v>1459472.35</v>
      </c>
      <c r="AY24" s="39">
        <f t="shared" si="8"/>
        <v>99.155144121284494</v>
      </c>
    </row>
    <row r="25" spans="1:51" ht="25.5" customHeight="1" x14ac:dyDescent="0.2">
      <c r="A25" s="11" t="s">
        <v>37</v>
      </c>
      <c r="B25" s="12">
        <v>1600000</v>
      </c>
      <c r="C25" s="32">
        <v>802649.95</v>
      </c>
      <c r="D25" s="32">
        <f t="shared" si="0"/>
        <v>50.165621874999999</v>
      </c>
      <c r="E25" s="13">
        <v>802649.95</v>
      </c>
      <c r="F25" s="32">
        <f t="shared" si="9"/>
        <v>100</v>
      </c>
      <c r="G25" s="14">
        <v>6000</v>
      </c>
      <c r="H25" s="32">
        <v>0</v>
      </c>
      <c r="I25" s="32">
        <f t="shared" si="1"/>
        <v>0</v>
      </c>
      <c r="J25" s="32">
        <v>0</v>
      </c>
      <c r="K25" s="32" t="e">
        <f t="shared" si="10"/>
        <v>#DIV/0!</v>
      </c>
      <c r="L25" s="15">
        <v>55495</v>
      </c>
      <c r="M25" s="16">
        <v>34480</v>
      </c>
      <c r="N25" s="16">
        <v>62.131723578700786</v>
      </c>
      <c r="O25" s="16">
        <v>34480</v>
      </c>
      <c r="P25" s="16">
        <v>100</v>
      </c>
      <c r="Q25" s="14">
        <v>659900</v>
      </c>
      <c r="R25" s="32">
        <v>810611.1</v>
      </c>
      <c r="S25" s="32">
        <f t="shared" si="2"/>
        <v>122.83847552659493</v>
      </c>
      <c r="T25" s="32">
        <v>810611.1</v>
      </c>
      <c r="U25" s="32">
        <f t="shared" si="11"/>
        <v>100</v>
      </c>
      <c r="V25" s="15">
        <v>21149.59</v>
      </c>
      <c r="W25" s="16">
        <v>0</v>
      </c>
      <c r="X25" s="16">
        <f t="shared" si="3"/>
        <v>0</v>
      </c>
      <c r="Y25" s="16">
        <v>0</v>
      </c>
      <c r="Z25" s="16" t="e">
        <f t="shared" si="12"/>
        <v>#DIV/0!</v>
      </c>
      <c r="AA25" s="12">
        <v>0</v>
      </c>
      <c r="AB25" s="32">
        <v>2200</v>
      </c>
      <c r="AC25" s="32" t="e">
        <v>#DIV/0!</v>
      </c>
      <c r="AD25" s="32">
        <v>2200</v>
      </c>
      <c r="AE25" s="32">
        <v>100</v>
      </c>
      <c r="AF25" s="15">
        <v>26000</v>
      </c>
      <c r="AG25" s="32">
        <v>26530</v>
      </c>
      <c r="AH25" s="32">
        <f t="shared" si="4"/>
        <v>102.03846153846153</v>
      </c>
      <c r="AI25" s="32">
        <v>26530</v>
      </c>
      <c r="AJ25" s="16">
        <f t="shared" si="13"/>
        <v>100</v>
      </c>
      <c r="AK25" s="14">
        <v>12210</v>
      </c>
      <c r="AL25" s="32">
        <v>58566</v>
      </c>
      <c r="AM25" s="32">
        <f t="shared" si="5"/>
        <v>479.65601965601968</v>
      </c>
      <c r="AN25" s="16">
        <v>58566</v>
      </c>
      <c r="AO25" s="16">
        <f t="shared" si="14"/>
        <v>100</v>
      </c>
      <c r="AP25" s="14">
        <v>17000</v>
      </c>
      <c r="AQ25" s="32">
        <v>8283</v>
      </c>
      <c r="AR25" s="32">
        <f t="shared" si="6"/>
        <v>48.723529411764709</v>
      </c>
      <c r="AS25" s="44">
        <v>8283</v>
      </c>
      <c r="AT25" s="16">
        <f t="shared" si="15"/>
        <v>100</v>
      </c>
      <c r="AU25" s="18">
        <f t="shared" si="19"/>
        <v>2397754.59</v>
      </c>
      <c r="AV25" s="17">
        <f t="shared" si="20"/>
        <v>1743320.0499999998</v>
      </c>
      <c r="AW25" s="17">
        <f t="shared" si="7"/>
        <v>72.706358576921744</v>
      </c>
      <c r="AX25" s="17">
        <f t="shared" si="21"/>
        <v>1743320.0499999998</v>
      </c>
      <c r="AY25" s="45">
        <f t="shared" si="8"/>
        <v>100</v>
      </c>
    </row>
    <row r="26" spans="1:51" ht="25.5" customHeight="1" x14ac:dyDescent="0.2">
      <c r="A26" s="11" t="s">
        <v>38</v>
      </c>
      <c r="B26" s="12">
        <v>450877.25</v>
      </c>
      <c r="C26" s="32">
        <v>124450</v>
      </c>
      <c r="D26" s="32">
        <f t="shared" si="0"/>
        <v>27.601747482269289</v>
      </c>
      <c r="E26" s="13">
        <v>124450</v>
      </c>
      <c r="F26" s="32">
        <f t="shared" si="9"/>
        <v>100</v>
      </c>
      <c r="G26" s="14">
        <v>0</v>
      </c>
      <c r="H26" s="32">
        <v>0</v>
      </c>
      <c r="I26" s="32" t="e">
        <f t="shared" si="1"/>
        <v>#DIV/0!</v>
      </c>
      <c r="J26" s="32">
        <v>0</v>
      </c>
      <c r="K26" s="32" t="e">
        <f t="shared" si="10"/>
        <v>#DIV/0!</v>
      </c>
      <c r="L26" s="15">
        <v>114400</v>
      </c>
      <c r="M26" s="16">
        <v>3450</v>
      </c>
      <c r="N26" s="16">
        <v>0</v>
      </c>
      <c r="O26" s="16">
        <v>3450</v>
      </c>
      <c r="P26" s="16" t="e">
        <v>#DIV/0!</v>
      </c>
      <c r="Q26" s="14">
        <v>0</v>
      </c>
      <c r="R26" s="32">
        <v>0</v>
      </c>
      <c r="S26" s="32" t="e">
        <f t="shared" si="2"/>
        <v>#DIV/0!</v>
      </c>
      <c r="T26" s="32">
        <v>0</v>
      </c>
      <c r="U26" s="32" t="e">
        <f t="shared" si="11"/>
        <v>#DIV/0!</v>
      </c>
      <c r="V26" s="15">
        <v>0</v>
      </c>
      <c r="W26" s="16">
        <v>0</v>
      </c>
      <c r="X26" s="16" t="e">
        <f t="shared" si="3"/>
        <v>#DIV/0!</v>
      </c>
      <c r="Y26" s="16">
        <v>0</v>
      </c>
      <c r="Z26" s="16" t="e">
        <f t="shared" si="12"/>
        <v>#DIV/0!</v>
      </c>
      <c r="AA26" s="12">
        <v>0</v>
      </c>
      <c r="AB26" s="32">
        <v>0</v>
      </c>
      <c r="AC26" s="32" t="e">
        <v>#DIV/0!</v>
      </c>
      <c r="AD26" s="32">
        <v>0</v>
      </c>
      <c r="AE26" s="32" t="e">
        <v>#DIV/0!</v>
      </c>
      <c r="AF26" s="15">
        <v>0</v>
      </c>
      <c r="AG26" s="32">
        <v>0</v>
      </c>
      <c r="AH26" s="32" t="e">
        <f t="shared" si="4"/>
        <v>#DIV/0!</v>
      </c>
      <c r="AI26" s="32">
        <v>0</v>
      </c>
      <c r="AJ26" s="16" t="e">
        <f t="shared" si="13"/>
        <v>#DIV/0!</v>
      </c>
      <c r="AK26" s="14">
        <v>0</v>
      </c>
      <c r="AL26" s="32">
        <v>0</v>
      </c>
      <c r="AM26" s="32" t="e">
        <f t="shared" si="5"/>
        <v>#DIV/0!</v>
      </c>
      <c r="AN26" s="16">
        <v>0</v>
      </c>
      <c r="AO26" s="16" t="e">
        <f t="shared" si="14"/>
        <v>#DIV/0!</v>
      </c>
      <c r="AP26" s="14">
        <v>0</v>
      </c>
      <c r="AQ26" s="32">
        <v>0</v>
      </c>
      <c r="AR26" s="32" t="e">
        <f t="shared" si="6"/>
        <v>#DIV/0!</v>
      </c>
      <c r="AS26" s="17">
        <v>0</v>
      </c>
      <c r="AT26" s="16" t="e">
        <f t="shared" si="15"/>
        <v>#DIV/0!</v>
      </c>
      <c r="AU26" s="18">
        <f t="shared" si="19"/>
        <v>565277.25</v>
      </c>
      <c r="AV26" s="17">
        <f t="shared" si="20"/>
        <v>127900</v>
      </c>
      <c r="AW26" s="13">
        <f t="shared" ref="AW26" si="22">AV26*100/AU26</f>
        <v>22.626065351117528</v>
      </c>
      <c r="AX26" s="17">
        <f t="shared" si="21"/>
        <v>127900</v>
      </c>
      <c r="AY26" s="45">
        <f t="shared" si="8"/>
        <v>100</v>
      </c>
    </row>
    <row r="27" spans="1:51" s="1" customFormat="1" x14ac:dyDescent="0.2">
      <c r="A27" s="23" t="s">
        <v>39</v>
      </c>
      <c r="B27" s="41">
        <f>B7+B15</f>
        <v>215967973.47999999</v>
      </c>
      <c r="C27" s="33">
        <f>C7+C15</f>
        <v>222167829.08999997</v>
      </c>
      <c r="D27" s="33">
        <f>C27*100/B27</f>
        <v>102.87072916882008</v>
      </c>
      <c r="E27" s="33">
        <f>E7+E15</f>
        <v>222033133.19000006</v>
      </c>
      <c r="F27" s="37">
        <f>E27*100/C27</f>
        <v>99.939372005140612</v>
      </c>
      <c r="G27" s="41">
        <f>G7+G15</f>
        <v>14595638.800000001</v>
      </c>
      <c r="H27" s="33">
        <f>H7+H15</f>
        <v>14107560.379999999</v>
      </c>
      <c r="I27" s="33">
        <f>H27*100/G27</f>
        <v>96.655998228731164</v>
      </c>
      <c r="J27" s="33">
        <f>J7+J15</f>
        <v>14107560.379999999</v>
      </c>
      <c r="K27" s="33">
        <f>J27*100/H27</f>
        <v>100.00000000000001</v>
      </c>
      <c r="L27" s="41">
        <f>L7+L15</f>
        <v>19039224.260000002</v>
      </c>
      <c r="M27" s="33">
        <f>M7+M15</f>
        <v>14651936.200000001</v>
      </c>
      <c r="N27" s="33">
        <f>M27*100/L27</f>
        <v>76.956581843424317</v>
      </c>
      <c r="O27" s="33">
        <f>O7+O15</f>
        <v>14651936.200000001</v>
      </c>
      <c r="P27" s="33">
        <f>O27*100/M27</f>
        <v>99.999999999999986</v>
      </c>
      <c r="Q27" s="41">
        <f>Q7+Q15</f>
        <v>25534747.950000003</v>
      </c>
      <c r="R27" s="33">
        <f>R7+R15</f>
        <v>20943519.489999998</v>
      </c>
      <c r="S27" s="33">
        <f>R27*100/Q27</f>
        <v>82.019683652291519</v>
      </c>
      <c r="T27" s="33">
        <f>T7+T15</f>
        <v>20834826.289999999</v>
      </c>
      <c r="U27" s="37">
        <f>T27*100/R27</f>
        <v>99.48101750495232</v>
      </c>
      <c r="V27" s="41">
        <f>V7+V15</f>
        <v>24008038.030000001</v>
      </c>
      <c r="W27" s="33">
        <f>W7+W15</f>
        <v>13122979.829999998</v>
      </c>
      <c r="X27" s="33">
        <f>W27*100/V27</f>
        <v>54.660775751861792</v>
      </c>
      <c r="Y27" s="33">
        <f>Y7+Y15</f>
        <v>13122979.829999998</v>
      </c>
      <c r="Z27" s="33">
        <f>Y27*100/W27</f>
        <v>100</v>
      </c>
      <c r="AA27" s="41">
        <f>AA7+AA15</f>
        <v>83952242.599999994</v>
      </c>
      <c r="AB27" s="33">
        <f>AB7+AB15</f>
        <v>84014988.700000018</v>
      </c>
      <c r="AC27" s="33">
        <f>AB27*100/AA27</f>
        <v>100.07474023094176</v>
      </c>
      <c r="AD27" s="33">
        <f>AD7+AD15</f>
        <v>84014989.699999988</v>
      </c>
      <c r="AE27" s="33">
        <f>AD27*100/AB27</f>
        <v>100.00000119026377</v>
      </c>
      <c r="AF27" s="41">
        <f>AF7+AF15</f>
        <v>17337000</v>
      </c>
      <c r="AG27" s="33">
        <f>AG7+AG15</f>
        <v>17097189.75</v>
      </c>
      <c r="AH27" s="33">
        <f>AG27*100/AF27</f>
        <v>98.61677193286036</v>
      </c>
      <c r="AI27" s="33">
        <f>AI7+AI15</f>
        <v>16702612.449999999</v>
      </c>
      <c r="AJ27" s="37">
        <f>AI27*100/AG27</f>
        <v>97.692151132615237</v>
      </c>
      <c r="AK27" s="41">
        <f>AK7+AK15</f>
        <v>11485740.82</v>
      </c>
      <c r="AL27" s="33">
        <f>AL7+AL15</f>
        <v>10962499.57</v>
      </c>
      <c r="AM27" s="33">
        <f>AL27*100/AK27</f>
        <v>95.444427501890985</v>
      </c>
      <c r="AN27" s="33">
        <f>AN7+AN15</f>
        <v>10962499.57</v>
      </c>
      <c r="AO27" s="33">
        <f>AN27*100/AL27</f>
        <v>100</v>
      </c>
      <c r="AP27" s="41">
        <f>AP7+AP15</f>
        <v>10767428.16</v>
      </c>
      <c r="AQ27" s="33">
        <f>AQ7+AQ15</f>
        <v>9771148.3099999987</v>
      </c>
      <c r="AR27" s="33">
        <f>AQ27*100/AP27</f>
        <v>90.747281196626986</v>
      </c>
      <c r="AS27" s="33">
        <f>AS7+AS15</f>
        <v>9294799.5699999984</v>
      </c>
      <c r="AT27" s="37">
        <f>AS27*100/AQ27</f>
        <v>95.124946169197997</v>
      </c>
      <c r="AU27" s="41">
        <f>AU7+AU15</f>
        <v>422688034.10000002</v>
      </c>
      <c r="AV27" s="33">
        <f>AV7+AV15</f>
        <v>406839651.31999999</v>
      </c>
      <c r="AW27" s="33">
        <f>AV27*100/AU27</f>
        <v>96.250572171094248</v>
      </c>
      <c r="AX27" s="33">
        <f>AX7+AX15</f>
        <v>405725337.18000001</v>
      </c>
      <c r="AY27" s="37">
        <f>AX27*100/AV27</f>
        <v>99.726104833591179</v>
      </c>
    </row>
    <row r="28" spans="1:51" hidden="1" x14ac:dyDescent="0.2">
      <c r="H28" s="35"/>
      <c r="I28" s="35"/>
      <c r="J28" s="36"/>
      <c r="K28" s="36"/>
      <c r="AA28" s="19" t="s">
        <v>40</v>
      </c>
      <c r="AF28" s="19" t="s">
        <v>40</v>
      </c>
      <c r="AK28" s="19" t="s">
        <v>40</v>
      </c>
      <c r="AP28" s="19" t="s">
        <v>40</v>
      </c>
    </row>
    <row r="29" spans="1:51" x14ac:dyDescent="0.2">
      <c r="A29" s="3"/>
      <c r="B29" s="26" t="s">
        <v>41</v>
      </c>
      <c r="H29" s="35"/>
      <c r="I29" s="35"/>
      <c r="J29" s="36"/>
      <c r="K29" s="36"/>
    </row>
    <row r="30" spans="1:51" x14ac:dyDescent="0.2">
      <c r="B30" s="26" t="s">
        <v>44</v>
      </c>
      <c r="H30" s="49"/>
      <c r="I30" s="49"/>
      <c r="M30" s="49"/>
      <c r="N30" s="49"/>
      <c r="R30" s="49"/>
      <c r="S30" s="49"/>
      <c r="W30" s="49"/>
      <c r="X30" s="49"/>
      <c r="AB30" s="49"/>
      <c r="AC30" s="49"/>
      <c r="AG30" s="49"/>
      <c r="AH30" s="49"/>
      <c r="AL30" s="49"/>
      <c r="AM30" s="49"/>
      <c r="AQ30" s="49"/>
      <c r="AR30" s="49"/>
      <c r="AV30" s="49"/>
      <c r="AW30" s="49"/>
    </row>
  </sheetData>
  <mergeCells count="60">
    <mergeCell ref="V3:Z3"/>
    <mergeCell ref="J5:K5"/>
    <mergeCell ref="L5:L6"/>
    <mergeCell ref="M5:N5"/>
    <mergeCell ref="O5:P5"/>
    <mergeCell ref="V5:V6"/>
    <mergeCell ref="W5:X5"/>
    <mergeCell ref="A3:A6"/>
    <mergeCell ref="B3:F3"/>
    <mergeCell ref="G3:K3"/>
    <mergeCell ref="L3:P3"/>
    <mergeCell ref="Q3:U3"/>
    <mergeCell ref="Q5:Q6"/>
    <mergeCell ref="R5:S5"/>
    <mergeCell ref="T5:U5"/>
    <mergeCell ref="AA3:AE3"/>
    <mergeCell ref="AF3:AJ3"/>
    <mergeCell ref="AK3:AO3"/>
    <mergeCell ref="AP3:AT3"/>
    <mergeCell ref="AU3:AY3"/>
    <mergeCell ref="AU4:AY4"/>
    <mergeCell ref="B5:B6"/>
    <mergeCell ref="C5:D5"/>
    <mergeCell ref="E5:F5"/>
    <mergeCell ref="G5:G6"/>
    <mergeCell ref="H5:I5"/>
    <mergeCell ref="B4:F4"/>
    <mergeCell ref="G4:K4"/>
    <mergeCell ref="L4:P4"/>
    <mergeCell ref="Q4:U4"/>
    <mergeCell ref="V4:Z4"/>
    <mergeCell ref="Y5:Z5"/>
    <mergeCell ref="AA4:AE4"/>
    <mergeCell ref="AF4:AJ4"/>
    <mergeCell ref="AK4:AO4"/>
    <mergeCell ref="AP4:AT4"/>
    <mergeCell ref="AP5:AP6"/>
    <mergeCell ref="AQ5:AR5"/>
    <mergeCell ref="AS5:AT5"/>
    <mergeCell ref="AA5:AA6"/>
    <mergeCell ref="AB5:AC5"/>
    <mergeCell ref="AD5:AE5"/>
    <mergeCell ref="AF5:AF6"/>
    <mergeCell ref="AG5:AH5"/>
    <mergeCell ref="AI5:AJ5"/>
    <mergeCell ref="AG30:AH30"/>
    <mergeCell ref="AL30:AM30"/>
    <mergeCell ref="AK5:AK6"/>
    <mergeCell ref="AL5:AM5"/>
    <mergeCell ref="AN5:AO5"/>
    <mergeCell ref="H30:I30"/>
    <mergeCell ref="M30:N30"/>
    <mergeCell ref="R30:S30"/>
    <mergeCell ref="W30:X30"/>
    <mergeCell ref="AB30:AC30"/>
    <mergeCell ref="AQ30:AR30"/>
    <mergeCell ref="AV30:AW30"/>
    <mergeCell ref="AU5:AU6"/>
    <mergeCell ref="AV5:AW5"/>
    <mergeCell ref="AX5:AY5"/>
  </mergeCells>
  <pageMargins left="0.19685039370078741" right="0.19685039370078741" top="0.31496062992125984" bottom="0.31496062992125984" header="0.31496062992125984" footer="0.15748031496062992"/>
  <pageSetup paperSize="5" scale="72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ต.ค.2561-20 ก.ย. 2563</vt:lpstr>
      <vt:lpstr>'ต.ค.2561-20 ก.ย. 2563'!Print_Titles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2019-08-27T04:13:37Z</dcterms:created>
  <dcterms:modified xsi:type="dcterms:W3CDTF">2020-09-29T03:04:49Z</dcterms:modified>
</cp:coreProperties>
</file>